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tecnas\EUROTEC\DOMH\ERGA\ENERGA\20-0334_ΑΞΙΟΛΟΓΗΣΗ_ΕΠΙΠΤΩΣΕΩΝ_ΧΩΡΙΚΩΝ_ΕΡΓΑΛΕΙΩΝ_2014-2020\FinalDeliverables\Συγκεντρωτική Παράδοση_1.5.2024\Π3\Συνοδευτικά\Ποσοτική ανάλυση\"/>
    </mc:Choice>
  </mc:AlternateContent>
  <bookViews>
    <workbookView xWindow="0" yWindow="0" windowWidth="28800" windowHeight="13500" tabRatio="782" activeTab="6"/>
  </bookViews>
  <sheets>
    <sheet name="ΧΣ-εντός 14-20" sheetId="1" r:id="rId1"/>
    <sheet name="ΧΣ-όλα" sheetId="6" r:id="rId2"/>
    <sheet name="Pivot" sheetId="4" r:id="rId3"/>
    <sheet name="Κατανομές 1" sheetId="3" r:id="rId4"/>
    <sheet name="Κατανομές 2" sheetId="5" r:id="rId5"/>
    <sheet name="ΧΣ-εντός 14-20 ανά Περιφέρεια" sheetId="8" r:id="rId6"/>
    <sheet name="ΧΣ-όλα ανά Περιφέρεια" sheetId="9" r:id="rId7"/>
  </sheets>
  <definedNames>
    <definedName name="_xlnm._FilterDatabase" localSheetId="3" hidden="1">'Κατανομές 1'!$A$110:$K$110</definedName>
    <definedName name="_xlnm._FilterDatabase" localSheetId="4" hidden="1">'Κατανομές 2'!$A$2:$P$138</definedName>
    <definedName name="_xlnm._FilterDatabase" localSheetId="0" hidden="1">'ΧΣ-εντός 14-20'!$A$1:$AL$67</definedName>
    <definedName name="_xlnm._FilterDatabase" localSheetId="1" hidden="1">'ΧΣ-όλα'!$A$1:$V$67</definedName>
  </definedNames>
  <calcPr calcId="162913"/>
  <pivotCaches>
    <pivotCache cacheId="0" r:id="rId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8" l="1"/>
  <c r="J114" i="9" l="1"/>
  <c r="I114" i="9"/>
  <c r="H114" i="9"/>
  <c r="J109" i="9"/>
  <c r="I109" i="9"/>
  <c r="H109" i="9"/>
  <c r="J108" i="9"/>
  <c r="I108" i="9"/>
  <c r="H108" i="9"/>
  <c r="J107" i="9"/>
  <c r="I107" i="9"/>
  <c r="H107" i="9"/>
  <c r="J106" i="9"/>
  <c r="I106" i="9"/>
  <c r="H106" i="9"/>
  <c r="J97" i="9"/>
  <c r="I97" i="9"/>
  <c r="H97" i="9"/>
  <c r="J96" i="9"/>
  <c r="I96" i="9"/>
  <c r="H96" i="9"/>
  <c r="J95" i="9"/>
  <c r="I95" i="9"/>
  <c r="H95" i="9"/>
  <c r="J94" i="9"/>
  <c r="I94" i="9"/>
  <c r="H94" i="9"/>
  <c r="J93" i="9"/>
  <c r="I93" i="9"/>
  <c r="H93" i="9"/>
  <c r="J88" i="9"/>
  <c r="I88" i="9"/>
  <c r="H88" i="9"/>
  <c r="J87" i="9"/>
  <c r="I87" i="9"/>
  <c r="H87" i="9"/>
  <c r="J86" i="9"/>
  <c r="I86" i="9"/>
  <c r="H86" i="9"/>
  <c r="J80" i="9"/>
  <c r="I80" i="9"/>
  <c r="H80" i="9"/>
  <c r="J75" i="9"/>
  <c r="I75" i="9"/>
  <c r="H75" i="9"/>
  <c r="J74" i="9"/>
  <c r="I74" i="9"/>
  <c r="H74" i="9"/>
  <c r="J73" i="9"/>
  <c r="I73" i="9"/>
  <c r="H73" i="9"/>
  <c r="J72" i="9"/>
  <c r="I72" i="9"/>
  <c r="H72" i="9"/>
  <c r="J67" i="9"/>
  <c r="I67" i="9"/>
  <c r="H67" i="9"/>
  <c r="J66" i="9"/>
  <c r="I66" i="9"/>
  <c r="H66" i="9"/>
  <c r="J65" i="9"/>
  <c r="I65" i="9"/>
  <c r="H65" i="9"/>
  <c r="J64" i="9"/>
  <c r="I64" i="9"/>
  <c r="H64" i="9"/>
  <c r="J63" i="9"/>
  <c r="I63" i="9"/>
  <c r="H63" i="9"/>
  <c r="J58" i="9"/>
  <c r="I58" i="9"/>
  <c r="H58" i="9"/>
  <c r="J57" i="9"/>
  <c r="I57" i="9"/>
  <c r="H57" i="9"/>
  <c r="J56" i="9"/>
  <c r="I56" i="9"/>
  <c r="H56" i="9"/>
  <c r="J55" i="9"/>
  <c r="I55" i="9"/>
  <c r="H55" i="9"/>
  <c r="J54" i="9"/>
  <c r="I54" i="9"/>
  <c r="H54" i="9"/>
  <c r="J53" i="9"/>
  <c r="I53" i="9"/>
  <c r="H53" i="9"/>
  <c r="J48" i="9"/>
  <c r="I48" i="9"/>
  <c r="H48" i="9"/>
  <c r="J47" i="9"/>
  <c r="I47" i="9"/>
  <c r="H47" i="9"/>
  <c r="J46" i="9"/>
  <c r="I46" i="9"/>
  <c r="H46" i="9"/>
  <c r="J45" i="9"/>
  <c r="I45" i="9"/>
  <c r="H45" i="9"/>
  <c r="J40" i="9"/>
  <c r="I40" i="9"/>
  <c r="H40" i="9"/>
  <c r="J39" i="9"/>
  <c r="I39" i="9"/>
  <c r="H39" i="9"/>
  <c r="J38" i="9"/>
  <c r="I38" i="9"/>
  <c r="H38" i="9"/>
  <c r="J37" i="9"/>
  <c r="I37" i="9"/>
  <c r="H37" i="9"/>
  <c r="J36" i="9"/>
  <c r="I36" i="9"/>
  <c r="H36" i="9"/>
  <c r="J31" i="9"/>
  <c r="I31" i="9"/>
  <c r="H31" i="9"/>
  <c r="J30" i="9"/>
  <c r="I30" i="9"/>
  <c r="H30" i="9"/>
  <c r="J29" i="9"/>
  <c r="I29" i="9"/>
  <c r="H29" i="9"/>
  <c r="J28" i="9"/>
  <c r="I28" i="9"/>
  <c r="H28" i="9"/>
  <c r="D24" i="9"/>
  <c r="J23" i="9"/>
  <c r="I23" i="9"/>
  <c r="H23" i="9"/>
  <c r="J22" i="9"/>
  <c r="I22" i="9"/>
  <c r="H22" i="9"/>
  <c r="J21" i="9"/>
  <c r="I21" i="9"/>
  <c r="H21" i="9"/>
  <c r="J20" i="9"/>
  <c r="I20" i="9"/>
  <c r="H20" i="9"/>
  <c r="J19" i="9"/>
  <c r="I19" i="9"/>
  <c r="H19" i="9"/>
  <c r="J18" i="9"/>
  <c r="I18" i="9"/>
  <c r="H18" i="9"/>
  <c r="J17" i="9"/>
  <c r="I17" i="9"/>
  <c r="H17" i="9"/>
  <c r="J16" i="9"/>
  <c r="I16" i="9"/>
  <c r="H16" i="9"/>
  <c r="J15" i="9"/>
  <c r="I15" i="9"/>
  <c r="H15" i="9"/>
  <c r="J14" i="9"/>
  <c r="I14" i="9"/>
  <c r="H14" i="9"/>
  <c r="J13" i="9"/>
  <c r="I13" i="9"/>
  <c r="H13" i="9"/>
  <c r="J12" i="9"/>
  <c r="I12" i="9"/>
  <c r="H12" i="9"/>
  <c r="J11" i="9"/>
  <c r="I11" i="9"/>
  <c r="H11" i="9"/>
  <c r="J10" i="9"/>
  <c r="I10" i="9"/>
  <c r="H10" i="9"/>
  <c r="J5" i="9"/>
  <c r="I5" i="9"/>
  <c r="H5" i="9"/>
  <c r="J4" i="9"/>
  <c r="I4" i="9"/>
  <c r="H4" i="9"/>
  <c r="J3" i="9"/>
  <c r="I3" i="9"/>
  <c r="H3" i="9"/>
  <c r="J2" i="9"/>
  <c r="I2" i="9"/>
  <c r="H2" i="9"/>
  <c r="J112" i="8"/>
  <c r="I112" i="8"/>
  <c r="H112" i="8"/>
  <c r="J107" i="8"/>
  <c r="I107" i="8"/>
  <c r="H107" i="8"/>
  <c r="J106" i="8"/>
  <c r="I106" i="8"/>
  <c r="H106" i="8"/>
  <c r="J105" i="8"/>
  <c r="I105" i="8"/>
  <c r="H105" i="8"/>
  <c r="J104" i="8"/>
  <c r="I104" i="8"/>
  <c r="H104" i="8"/>
  <c r="J95" i="8"/>
  <c r="I95" i="8"/>
  <c r="H95" i="8"/>
  <c r="J94" i="8"/>
  <c r="I94" i="8"/>
  <c r="H94" i="8"/>
  <c r="J93" i="8"/>
  <c r="I93" i="8"/>
  <c r="H93" i="8"/>
  <c r="J92" i="8"/>
  <c r="I92" i="8"/>
  <c r="H92" i="8"/>
  <c r="J91" i="8"/>
  <c r="I91" i="8"/>
  <c r="H91" i="8"/>
  <c r="J86" i="8"/>
  <c r="I86" i="8"/>
  <c r="H86" i="8"/>
  <c r="J85" i="8"/>
  <c r="I85" i="8"/>
  <c r="H85" i="8"/>
  <c r="J84" i="8"/>
  <c r="I84" i="8"/>
  <c r="H84" i="8"/>
  <c r="J78" i="8"/>
  <c r="I78" i="8"/>
  <c r="H78" i="8"/>
  <c r="J73" i="8"/>
  <c r="I73" i="8"/>
  <c r="H73" i="8"/>
  <c r="J72" i="8"/>
  <c r="I72" i="8"/>
  <c r="H72" i="8"/>
  <c r="J71" i="8"/>
  <c r="I71" i="8"/>
  <c r="H71" i="8"/>
  <c r="J70" i="8"/>
  <c r="I70" i="8"/>
  <c r="H70" i="8"/>
  <c r="D66" i="8"/>
  <c r="J64" i="8"/>
  <c r="I64" i="8"/>
  <c r="H64" i="8"/>
  <c r="J63" i="8"/>
  <c r="I63" i="8"/>
  <c r="H63" i="8"/>
  <c r="J62" i="8"/>
  <c r="I62" i="8"/>
  <c r="H62" i="8"/>
  <c r="J61" i="8"/>
  <c r="I61" i="8"/>
  <c r="H61" i="8"/>
  <c r="J56" i="8"/>
  <c r="I56" i="8"/>
  <c r="H56" i="8"/>
  <c r="J55" i="8"/>
  <c r="I55" i="8"/>
  <c r="H55" i="8"/>
  <c r="J54" i="8"/>
  <c r="I54" i="8"/>
  <c r="H54" i="8"/>
  <c r="J53" i="8"/>
  <c r="I53" i="8"/>
  <c r="H53" i="8"/>
  <c r="J52" i="8"/>
  <c r="I52" i="8"/>
  <c r="H52" i="8"/>
  <c r="J51" i="8"/>
  <c r="I51" i="8"/>
  <c r="H51" i="8"/>
  <c r="J46" i="8"/>
  <c r="I46" i="8"/>
  <c r="H46" i="8"/>
  <c r="J45" i="8"/>
  <c r="I45" i="8"/>
  <c r="H45" i="8"/>
  <c r="J44" i="8"/>
  <c r="I44" i="8"/>
  <c r="H44" i="8"/>
  <c r="J43" i="8"/>
  <c r="I43" i="8"/>
  <c r="H43" i="8"/>
  <c r="J38" i="8"/>
  <c r="I38" i="8"/>
  <c r="H38" i="8"/>
  <c r="J37" i="8"/>
  <c r="I37" i="8"/>
  <c r="H37" i="8"/>
  <c r="J36" i="8"/>
  <c r="I36" i="8"/>
  <c r="H36" i="8"/>
  <c r="J35" i="8"/>
  <c r="I35" i="8"/>
  <c r="H35" i="8"/>
  <c r="J34" i="8"/>
  <c r="I34" i="8"/>
  <c r="H34" i="8"/>
  <c r="J29" i="8"/>
  <c r="I29" i="8"/>
  <c r="H29" i="8"/>
  <c r="J28" i="8"/>
  <c r="I28" i="8"/>
  <c r="H28" i="8"/>
  <c r="J27" i="8"/>
  <c r="I27" i="8"/>
  <c r="H27" i="8"/>
  <c r="J26" i="8"/>
  <c r="I26" i="8"/>
  <c r="H26" i="8"/>
  <c r="C23" i="8"/>
  <c r="E23" i="8"/>
  <c r="F23" i="8"/>
  <c r="D23" i="8"/>
  <c r="J22" i="8"/>
  <c r="I22" i="8"/>
  <c r="H22" i="8"/>
  <c r="J21" i="8"/>
  <c r="I21" i="8"/>
  <c r="H21" i="8"/>
  <c r="J20" i="8"/>
  <c r="I20" i="8"/>
  <c r="H20" i="8"/>
  <c r="J19" i="8"/>
  <c r="I19" i="8"/>
  <c r="H19" i="8"/>
  <c r="J18" i="8"/>
  <c r="I18" i="8"/>
  <c r="H18" i="8"/>
  <c r="J17" i="8"/>
  <c r="I17" i="8"/>
  <c r="H17" i="8"/>
  <c r="I16" i="8"/>
  <c r="H16" i="8"/>
  <c r="J15" i="8"/>
  <c r="I15" i="8"/>
  <c r="H15" i="8"/>
  <c r="J14" i="8"/>
  <c r="I14" i="8"/>
  <c r="H14" i="8"/>
  <c r="J13" i="8"/>
  <c r="I13" i="8"/>
  <c r="H13" i="8"/>
  <c r="J12" i="8"/>
  <c r="I12" i="8"/>
  <c r="H12" i="8"/>
  <c r="J11" i="8"/>
  <c r="I11" i="8"/>
  <c r="H11" i="8"/>
  <c r="J10" i="8"/>
  <c r="I10" i="8"/>
  <c r="H10" i="8"/>
  <c r="J9" i="8"/>
  <c r="I9" i="8"/>
  <c r="H9" i="8"/>
  <c r="J5" i="8"/>
  <c r="I5" i="8"/>
  <c r="H5" i="8"/>
  <c r="J4" i="8"/>
  <c r="I4" i="8"/>
  <c r="H4" i="8"/>
  <c r="J3" i="8"/>
  <c r="I3" i="8"/>
  <c r="H3" i="8"/>
  <c r="J2" i="8"/>
  <c r="I2" i="8"/>
  <c r="H2" i="8"/>
  <c r="J6" i="8"/>
  <c r="I6" i="8"/>
  <c r="H6" i="8"/>
  <c r="D6" i="8"/>
  <c r="T53" i="3" l="1"/>
  <c r="S6" i="3"/>
  <c r="T3" i="3"/>
  <c r="S3" i="3"/>
  <c r="I90" i="3"/>
  <c r="J90" i="3"/>
  <c r="K90" i="3"/>
  <c r="I92" i="3"/>
  <c r="J92" i="3"/>
  <c r="K92" i="3"/>
  <c r="I93" i="3"/>
  <c r="J93" i="3"/>
  <c r="K93" i="3"/>
  <c r="I95" i="3"/>
  <c r="J95" i="3"/>
  <c r="K95" i="3"/>
  <c r="I96" i="3"/>
  <c r="J96" i="3"/>
  <c r="K96" i="3"/>
  <c r="K89" i="3"/>
  <c r="J89" i="3"/>
  <c r="I89" i="3"/>
  <c r="C97" i="3"/>
  <c r="C94" i="3"/>
  <c r="C91" i="3"/>
  <c r="D84" i="3"/>
  <c r="E84" i="3"/>
  <c r="F84" i="3"/>
  <c r="J97" i="3" s="1"/>
  <c r="G84" i="3"/>
  <c r="D81" i="3"/>
  <c r="E81" i="3"/>
  <c r="F81" i="3"/>
  <c r="J94" i="3" s="1"/>
  <c r="G81" i="3"/>
  <c r="E78" i="3"/>
  <c r="F78" i="3"/>
  <c r="G78" i="3"/>
  <c r="K91" i="3" s="1"/>
  <c r="D78" i="3"/>
  <c r="C84" i="3"/>
  <c r="C81" i="3"/>
  <c r="C78" i="3"/>
  <c r="C85" i="3" s="1"/>
  <c r="K94" i="3" l="1"/>
  <c r="C98" i="3"/>
  <c r="J91" i="3"/>
  <c r="I94" i="3"/>
  <c r="I97" i="3"/>
  <c r="K97" i="3"/>
  <c r="D85" i="3"/>
  <c r="I91" i="3"/>
  <c r="G85" i="3"/>
  <c r="E85" i="3"/>
  <c r="E89" i="3" s="1"/>
  <c r="F85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11" i="3"/>
  <c r="F144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11" i="3"/>
  <c r="K129" i="3"/>
  <c r="K142" i="3"/>
  <c r="K117" i="3"/>
  <c r="K120" i="3"/>
  <c r="K139" i="3"/>
  <c r="K116" i="3"/>
  <c r="K122" i="3"/>
  <c r="K123" i="3"/>
  <c r="K131" i="3"/>
  <c r="K118" i="3"/>
  <c r="K115" i="3"/>
  <c r="K126" i="3"/>
  <c r="K112" i="3"/>
  <c r="K141" i="3"/>
  <c r="K125" i="3"/>
  <c r="K137" i="3"/>
  <c r="K132" i="3"/>
  <c r="K136" i="3"/>
  <c r="K143" i="3"/>
  <c r="K138" i="3"/>
  <c r="K111" i="3"/>
  <c r="K121" i="3"/>
  <c r="K133" i="3"/>
  <c r="K140" i="3"/>
  <c r="K134" i="3"/>
  <c r="K135" i="3"/>
  <c r="K124" i="3"/>
  <c r="K128" i="3"/>
  <c r="K113" i="3"/>
  <c r="K127" i="3"/>
  <c r="K130" i="3"/>
  <c r="K119" i="3"/>
  <c r="K144" i="3"/>
  <c r="K114" i="3"/>
  <c r="J129" i="3"/>
  <c r="J142" i="3"/>
  <c r="J117" i="3"/>
  <c r="J120" i="3"/>
  <c r="J139" i="3"/>
  <c r="J116" i="3"/>
  <c r="J122" i="3"/>
  <c r="J123" i="3"/>
  <c r="J131" i="3"/>
  <c r="J118" i="3"/>
  <c r="J115" i="3"/>
  <c r="J126" i="3"/>
  <c r="J112" i="3"/>
  <c r="J141" i="3"/>
  <c r="J125" i="3"/>
  <c r="J137" i="3"/>
  <c r="J132" i="3"/>
  <c r="J136" i="3"/>
  <c r="J143" i="3"/>
  <c r="J138" i="3"/>
  <c r="J111" i="3"/>
  <c r="J121" i="3"/>
  <c r="J133" i="3"/>
  <c r="J140" i="3"/>
  <c r="J134" i="3"/>
  <c r="J135" i="3"/>
  <c r="J124" i="3"/>
  <c r="J128" i="3"/>
  <c r="J113" i="3"/>
  <c r="J127" i="3"/>
  <c r="J130" i="3"/>
  <c r="J119" i="3"/>
  <c r="J144" i="3"/>
  <c r="J114" i="3"/>
  <c r="F91" i="3" l="1"/>
  <c r="G94" i="3"/>
  <c r="G91" i="3"/>
  <c r="E94" i="3"/>
  <c r="E97" i="3"/>
  <c r="D92" i="3"/>
  <c r="D96" i="3"/>
  <c r="D95" i="3"/>
  <c r="D89" i="3"/>
  <c r="D93" i="3"/>
  <c r="D91" i="3"/>
  <c r="D90" i="3"/>
  <c r="D98" i="3"/>
  <c r="F95" i="3"/>
  <c r="F89" i="3"/>
  <c r="J98" i="3"/>
  <c r="F90" i="3"/>
  <c r="F98" i="3"/>
  <c r="F92" i="3"/>
  <c r="F96" i="3"/>
  <c r="F93" i="3"/>
  <c r="D97" i="3"/>
  <c r="I98" i="3"/>
  <c r="E90" i="3"/>
  <c r="H90" i="3" s="1"/>
  <c r="E98" i="3"/>
  <c r="H98" i="3" s="1"/>
  <c r="E93" i="3"/>
  <c r="H93" i="3" s="1"/>
  <c r="H89" i="3"/>
  <c r="E92" i="3"/>
  <c r="H92" i="3" s="1"/>
  <c r="E96" i="3"/>
  <c r="H96" i="3" s="1"/>
  <c r="E95" i="3"/>
  <c r="H95" i="3" s="1"/>
  <c r="E91" i="3"/>
  <c r="H91" i="3" s="1"/>
  <c r="G92" i="3"/>
  <c r="G96" i="3"/>
  <c r="G93" i="3"/>
  <c r="G97" i="3"/>
  <c r="G95" i="3"/>
  <c r="K98" i="3"/>
  <c r="G90" i="3"/>
  <c r="G98" i="3"/>
  <c r="G89" i="3"/>
  <c r="F94" i="3"/>
  <c r="F97" i="3"/>
  <c r="D94" i="3"/>
  <c r="P137" i="5"/>
  <c r="O137" i="5"/>
  <c r="O118" i="5"/>
  <c r="P118" i="5"/>
  <c r="O119" i="5"/>
  <c r="P119" i="5"/>
  <c r="O120" i="5"/>
  <c r="P120" i="5"/>
  <c r="O121" i="5"/>
  <c r="P121" i="5"/>
  <c r="O122" i="5"/>
  <c r="P122" i="5"/>
  <c r="O123" i="5"/>
  <c r="P123" i="5"/>
  <c r="O124" i="5"/>
  <c r="P124" i="5"/>
  <c r="O125" i="5"/>
  <c r="P125" i="5"/>
  <c r="O126" i="5"/>
  <c r="P126" i="5"/>
  <c r="O127" i="5"/>
  <c r="P127" i="5"/>
  <c r="O128" i="5"/>
  <c r="P128" i="5"/>
  <c r="O129" i="5"/>
  <c r="P129" i="5"/>
  <c r="O130" i="5"/>
  <c r="P130" i="5"/>
  <c r="O131" i="5"/>
  <c r="P131" i="5"/>
  <c r="O132" i="5"/>
  <c r="P132" i="5"/>
  <c r="O133" i="5"/>
  <c r="P133" i="5"/>
  <c r="O134" i="5"/>
  <c r="P134" i="5"/>
  <c r="O135" i="5"/>
  <c r="P135" i="5"/>
  <c r="O107" i="5"/>
  <c r="P107" i="5"/>
  <c r="O108" i="5"/>
  <c r="P108" i="5"/>
  <c r="O109" i="5"/>
  <c r="P109" i="5"/>
  <c r="O110" i="5"/>
  <c r="P110" i="5"/>
  <c r="O111" i="5"/>
  <c r="P111" i="5"/>
  <c r="O112" i="5"/>
  <c r="P112" i="5"/>
  <c r="O113" i="5"/>
  <c r="P113" i="5"/>
  <c r="O114" i="5"/>
  <c r="P114" i="5"/>
  <c r="O115" i="5"/>
  <c r="P115" i="5"/>
  <c r="O96" i="5"/>
  <c r="P96" i="5"/>
  <c r="O97" i="5"/>
  <c r="P97" i="5"/>
  <c r="O98" i="5"/>
  <c r="P98" i="5"/>
  <c r="O99" i="5"/>
  <c r="P99" i="5"/>
  <c r="O100" i="5"/>
  <c r="P100" i="5"/>
  <c r="O101" i="5"/>
  <c r="P101" i="5"/>
  <c r="O102" i="5"/>
  <c r="P102" i="5"/>
  <c r="O103" i="5"/>
  <c r="P103" i="5"/>
  <c r="O104" i="5"/>
  <c r="P104" i="5"/>
  <c r="O92" i="5"/>
  <c r="P92" i="5"/>
  <c r="O93" i="5"/>
  <c r="P93" i="5"/>
  <c r="P91" i="5"/>
  <c r="O91" i="5"/>
  <c r="O79" i="5"/>
  <c r="P79" i="5"/>
  <c r="O80" i="5"/>
  <c r="P80" i="5"/>
  <c r="O81" i="5"/>
  <c r="P81" i="5"/>
  <c r="O82" i="5"/>
  <c r="P82" i="5"/>
  <c r="O83" i="5"/>
  <c r="P83" i="5"/>
  <c r="O84" i="5"/>
  <c r="P84" i="5"/>
  <c r="O85" i="5"/>
  <c r="P85" i="5"/>
  <c r="O86" i="5"/>
  <c r="P86" i="5"/>
  <c r="O87" i="5"/>
  <c r="P87" i="5"/>
  <c r="O88" i="5"/>
  <c r="P88" i="5"/>
  <c r="O89" i="5"/>
  <c r="P89" i="5"/>
  <c r="O73" i="5"/>
  <c r="P73" i="5"/>
  <c r="O74" i="5"/>
  <c r="P74" i="5"/>
  <c r="O75" i="5"/>
  <c r="P75" i="5"/>
  <c r="O76" i="5"/>
  <c r="P76" i="5"/>
  <c r="O62" i="5"/>
  <c r="P62" i="5"/>
  <c r="O63" i="5"/>
  <c r="P63" i="5"/>
  <c r="O64" i="5"/>
  <c r="P64" i="5"/>
  <c r="O65" i="5"/>
  <c r="P65" i="5"/>
  <c r="O66" i="5"/>
  <c r="P66" i="5"/>
  <c r="O67" i="5"/>
  <c r="P67" i="5"/>
  <c r="O68" i="5"/>
  <c r="P68" i="5"/>
  <c r="O69" i="5"/>
  <c r="P69" i="5"/>
  <c r="O70" i="5"/>
  <c r="P70" i="5"/>
  <c r="O47" i="5"/>
  <c r="P47" i="5"/>
  <c r="O48" i="5"/>
  <c r="P48" i="5"/>
  <c r="O49" i="5"/>
  <c r="P49" i="5"/>
  <c r="O50" i="5"/>
  <c r="P50" i="5"/>
  <c r="O51" i="5"/>
  <c r="P51" i="5"/>
  <c r="O52" i="5"/>
  <c r="P52" i="5"/>
  <c r="O53" i="5"/>
  <c r="P53" i="5"/>
  <c r="O54" i="5"/>
  <c r="P54" i="5"/>
  <c r="O55" i="5"/>
  <c r="P55" i="5"/>
  <c r="O56" i="5"/>
  <c r="P56" i="5"/>
  <c r="O57" i="5"/>
  <c r="P57" i="5"/>
  <c r="O58" i="5"/>
  <c r="P58" i="5"/>
  <c r="O59" i="5"/>
  <c r="P59" i="5"/>
  <c r="O40" i="5"/>
  <c r="P40" i="5"/>
  <c r="O41" i="5"/>
  <c r="P41" i="5"/>
  <c r="O42" i="5"/>
  <c r="P42" i="5"/>
  <c r="O43" i="5"/>
  <c r="P43" i="5"/>
  <c r="O44" i="5"/>
  <c r="P44" i="5"/>
  <c r="O29" i="5"/>
  <c r="P29" i="5"/>
  <c r="O30" i="5"/>
  <c r="P30" i="5"/>
  <c r="O31" i="5"/>
  <c r="P31" i="5"/>
  <c r="O32" i="5"/>
  <c r="P32" i="5"/>
  <c r="O33" i="5"/>
  <c r="P33" i="5"/>
  <c r="O34" i="5"/>
  <c r="P34" i="5"/>
  <c r="O35" i="5"/>
  <c r="P35" i="5"/>
  <c r="O36" i="5"/>
  <c r="P36" i="5"/>
  <c r="O37" i="5"/>
  <c r="P37" i="5"/>
  <c r="O16" i="5"/>
  <c r="P16" i="5"/>
  <c r="O17" i="5"/>
  <c r="P17" i="5"/>
  <c r="O18" i="5"/>
  <c r="P18" i="5"/>
  <c r="O19" i="5"/>
  <c r="P19" i="5"/>
  <c r="O20" i="5"/>
  <c r="P20" i="5"/>
  <c r="O21" i="5"/>
  <c r="P21" i="5"/>
  <c r="O22" i="5"/>
  <c r="P22" i="5"/>
  <c r="O23" i="5"/>
  <c r="P23" i="5"/>
  <c r="O24" i="5"/>
  <c r="P24" i="5"/>
  <c r="O25" i="5"/>
  <c r="P25" i="5"/>
  <c r="O26" i="5"/>
  <c r="P26" i="5"/>
  <c r="O5" i="5"/>
  <c r="P5" i="5"/>
  <c r="O6" i="5"/>
  <c r="P6" i="5"/>
  <c r="O7" i="5"/>
  <c r="P7" i="5"/>
  <c r="O8" i="5"/>
  <c r="P8" i="5"/>
  <c r="O9" i="5"/>
  <c r="P9" i="5"/>
  <c r="O10" i="5"/>
  <c r="P10" i="5"/>
  <c r="O11" i="5"/>
  <c r="P11" i="5"/>
  <c r="O12" i="5"/>
  <c r="P12" i="5"/>
  <c r="O13" i="5"/>
  <c r="P13" i="5"/>
  <c r="D138" i="5"/>
  <c r="F136" i="5"/>
  <c r="G136" i="5"/>
  <c r="H136" i="5"/>
  <c r="E136" i="5"/>
  <c r="F116" i="5"/>
  <c r="G116" i="5"/>
  <c r="H116" i="5"/>
  <c r="E116" i="5"/>
  <c r="F105" i="5"/>
  <c r="J107" i="5" s="1"/>
  <c r="G105" i="5"/>
  <c r="K107" i="5" s="1"/>
  <c r="H105" i="5"/>
  <c r="L108" i="5" s="1"/>
  <c r="E105" i="5"/>
  <c r="I107" i="5" s="1"/>
  <c r="F94" i="5"/>
  <c r="G94" i="5"/>
  <c r="H94" i="5"/>
  <c r="E94" i="5"/>
  <c r="F90" i="5"/>
  <c r="J92" i="5" s="1"/>
  <c r="G90" i="5"/>
  <c r="K93" i="5" s="1"/>
  <c r="H90" i="5"/>
  <c r="L91" i="5" s="1"/>
  <c r="E90" i="5"/>
  <c r="I92" i="5" s="1"/>
  <c r="F77" i="5"/>
  <c r="G77" i="5"/>
  <c r="H77" i="5"/>
  <c r="E77" i="5"/>
  <c r="F71" i="5"/>
  <c r="J73" i="5" s="1"/>
  <c r="G71" i="5"/>
  <c r="K73" i="5" s="1"/>
  <c r="H71" i="5"/>
  <c r="L73" i="5" s="1"/>
  <c r="E71" i="5"/>
  <c r="I73" i="5" s="1"/>
  <c r="F60" i="5"/>
  <c r="J64" i="5" s="1"/>
  <c r="G60" i="5"/>
  <c r="K65" i="5" s="1"/>
  <c r="H60" i="5"/>
  <c r="L62" i="5" s="1"/>
  <c r="E60" i="5"/>
  <c r="I63" i="5" s="1"/>
  <c r="F45" i="5"/>
  <c r="G45" i="5"/>
  <c r="H45" i="5"/>
  <c r="E45" i="5"/>
  <c r="F38" i="5"/>
  <c r="G38" i="5"/>
  <c r="H38" i="5"/>
  <c r="E38" i="5"/>
  <c r="F27" i="5"/>
  <c r="G27" i="5"/>
  <c r="H27" i="5"/>
  <c r="E27" i="5"/>
  <c r="F14" i="5"/>
  <c r="G14" i="5"/>
  <c r="H14" i="5"/>
  <c r="F3" i="5"/>
  <c r="G3" i="5"/>
  <c r="K8" i="5" s="1"/>
  <c r="H3" i="5"/>
  <c r="S21" i="3"/>
  <c r="S4" i="3"/>
  <c r="P67" i="6"/>
  <c r="AH43" i="1"/>
  <c r="AI27" i="1"/>
  <c r="AJ27" i="1"/>
  <c r="AI26" i="1"/>
  <c r="AJ26" i="1"/>
  <c r="AA26" i="1"/>
  <c r="M67" i="1"/>
  <c r="L5" i="5" l="1"/>
  <c r="L4" i="5"/>
  <c r="J7" i="5"/>
  <c r="M3" i="5"/>
  <c r="H97" i="3"/>
  <c r="H94" i="3"/>
  <c r="I66" i="5"/>
  <c r="J10" i="5"/>
  <c r="I65" i="5"/>
  <c r="K11" i="5"/>
  <c r="J9" i="5"/>
  <c r="J67" i="5"/>
  <c r="L12" i="5"/>
  <c r="K10" i="5"/>
  <c r="L8" i="5"/>
  <c r="J66" i="5"/>
  <c r="K64" i="5"/>
  <c r="J6" i="5"/>
  <c r="K7" i="5"/>
  <c r="I70" i="5"/>
  <c r="I62" i="5"/>
  <c r="J63" i="5"/>
  <c r="I91" i="5"/>
  <c r="K68" i="5"/>
  <c r="J13" i="5"/>
  <c r="J5" i="5"/>
  <c r="K6" i="5"/>
  <c r="I69" i="5"/>
  <c r="J70" i="5"/>
  <c r="J62" i="5"/>
  <c r="J91" i="5"/>
  <c r="L69" i="5"/>
  <c r="L65" i="5"/>
  <c r="L75" i="5"/>
  <c r="L92" i="5"/>
  <c r="L115" i="5"/>
  <c r="L113" i="5"/>
  <c r="L111" i="5"/>
  <c r="L109" i="5"/>
  <c r="L107" i="5"/>
  <c r="H138" i="5"/>
  <c r="L7" i="5"/>
  <c r="K67" i="5"/>
  <c r="L68" i="5"/>
  <c r="K75" i="5"/>
  <c r="K92" i="5"/>
  <c r="K115" i="5"/>
  <c r="K113" i="5"/>
  <c r="K111" i="5"/>
  <c r="K109" i="5"/>
  <c r="K108" i="5"/>
  <c r="G138" i="5"/>
  <c r="J12" i="5"/>
  <c r="J8" i="5"/>
  <c r="K13" i="5"/>
  <c r="K9" i="5"/>
  <c r="K5" i="5"/>
  <c r="L10" i="5"/>
  <c r="L6" i="5"/>
  <c r="I68" i="5"/>
  <c r="I64" i="5"/>
  <c r="J69" i="5"/>
  <c r="J65" i="5"/>
  <c r="K70" i="5"/>
  <c r="K66" i="5"/>
  <c r="K62" i="5"/>
  <c r="L67" i="5"/>
  <c r="L63" i="5"/>
  <c r="J76" i="5"/>
  <c r="J75" i="5"/>
  <c r="J74" i="5"/>
  <c r="K91" i="5"/>
  <c r="J93" i="5"/>
  <c r="J115" i="5"/>
  <c r="J114" i="5"/>
  <c r="J113" i="5"/>
  <c r="J112" i="5"/>
  <c r="J111" i="5"/>
  <c r="J110" i="5"/>
  <c r="J109" i="5"/>
  <c r="J108" i="5"/>
  <c r="L76" i="5"/>
  <c r="L74" i="5"/>
  <c r="L93" i="5"/>
  <c r="L114" i="5"/>
  <c r="L112" i="5"/>
  <c r="L110" i="5"/>
  <c r="L11" i="5"/>
  <c r="K63" i="5"/>
  <c r="L64" i="5"/>
  <c r="K76" i="5"/>
  <c r="K74" i="5"/>
  <c r="K114" i="5"/>
  <c r="K112" i="5"/>
  <c r="K110" i="5"/>
  <c r="F138" i="5"/>
  <c r="J11" i="5"/>
  <c r="K12" i="5"/>
  <c r="L13" i="5"/>
  <c r="L9" i="5"/>
  <c r="I67" i="5"/>
  <c r="J68" i="5"/>
  <c r="K69" i="5"/>
  <c r="L70" i="5"/>
  <c r="L66" i="5"/>
  <c r="I76" i="5"/>
  <c r="I75" i="5"/>
  <c r="I74" i="5"/>
  <c r="I93" i="5"/>
  <c r="I115" i="5"/>
  <c r="I114" i="5"/>
  <c r="I113" i="5"/>
  <c r="I112" i="5"/>
  <c r="I111" i="5"/>
  <c r="I110" i="5"/>
  <c r="I109" i="5"/>
  <c r="I108" i="5"/>
  <c r="J90" i="5" l="1"/>
  <c r="L90" i="5"/>
  <c r="I90" i="5"/>
  <c r="K90" i="5"/>
  <c r="H68" i="3"/>
  <c r="J68" i="3"/>
  <c r="I68" i="3"/>
  <c r="J67" i="3"/>
  <c r="I67" i="3"/>
  <c r="H67" i="3"/>
  <c r="C69" i="3"/>
  <c r="D69" i="3"/>
  <c r="G68" i="3" s="1"/>
  <c r="E69" i="3"/>
  <c r="F69" i="3"/>
  <c r="E60" i="3"/>
  <c r="F60" i="3"/>
  <c r="D60" i="3"/>
  <c r="C60" i="3"/>
  <c r="B60" i="3"/>
  <c r="B69" i="3"/>
  <c r="AD67" i="1"/>
  <c r="AG67" i="1"/>
  <c r="AF67" i="1"/>
  <c r="AE67" i="1"/>
  <c r="Z67" i="1"/>
  <c r="Y67" i="1"/>
  <c r="X67" i="1"/>
  <c r="W67" i="1"/>
  <c r="C72" i="3" l="1"/>
  <c r="C71" i="3"/>
  <c r="B63" i="3"/>
  <c r="B62" i="3"/>
  <c r="B64" i="3"/>
  <c r="G69" i="3"/>
  <c r="B72" i="3"/>
  <c r="B71" i="3"/>
  <c r="G60" i="3"/>
  <c r="G57" i="3"/>
  <c r="AB67" i="1"/>
  <c r="AC67" i="1"/>
  <c r="AJ67" i="1"/>
  <c r="AI67" i="1"/>
  <c r="G67" i="3"/>
  <c r="I69" i="3"/>
  <c r="J69" i="3"/>
  <c r="H69" i="3"/>
  <c r="H57" i="3" l="1"/>
  <c r="J58" i="3"/>
  <c r="J59" i="3"/>
  <c r="J57" i="3"/>
  <c r="I58" i="3"/>
  <c r="I59" i="3"/>
  <c r="I57" i="3"/>
  <c r="H58" i="3"/>
  <c r="H59" i="3"/>
  <c r="J60" i="3"/>
  <c r="I60" i="3" l="1"/>
  <c r="C62" i="3"/>
  <c r="C64" i="3"/>
  <c r="C63" i="3"/>
  <c r="H60" i="3"/>
  <c r="G59" i="3"/>
  <c r="G58" i="3"/>
  <c r="G41" i="3"/>
  <c r="G42" i="3"/>
  <c r="G43" i="3"/>
  <c r="G44" i="3"/>
  <c r="G45" i="3"/>
  <c r="G46" i="3"/>
  <c r="G47" i="3"/>
  <c r="G48" i="3"/>
  <c r="G49" i="3"/>
  <c r="G50" i="3"/>
  <c r="G51" i="3"/>
  <c r="G52" i="3"/>
  <c r="G40" i="3"/>
  <c r="F43" i="3"/>
  <c r="F47" i="3"/>
  <c r="F50" i="3"/>
  <c r="F41" i="3"/>
  <c r="E43" i="3"/>
  <c r="E44" i="3"/>
  <c r="E45" i="3"/>
  <c r="E46" i="3"/>
  <c r="E47" i="3"/>
  <c r="E48" i="3"/>
  <c r="E49" i="3"/>
  <c r="E50" i="3"/>
  <c r="E40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C53" i="3"/>
  <c r="D22" i="3"/>
  <c r="E14" i="5" l="1"/>
  <c r="E3" i="5"/>
  <c r="I4" i="5" s="1"/>
  <c r="O34" i="3"/>
  <c r="O51" i="3"/>
  <c r="O16" i="3"/>
  <c r="O17" i="3" s="1"/>
  <c r="I6" i="5" l="1"/>
  <c r="I10" i="5"/>
  <c r="I12" i="5"/>
  <c r="I5" i="5"/>
  <c r="I13" i="5"/>
  <c r="I7" i="5"/>
  <c r="I11" i="5"/>
  <c r="I8" i="5"/>
  <c r="I9" i="5"/>
  <c r="E138" i="5"/>
  <c r="AA4" i="1"/>
  <c r="P4" i="5" l="1"/>
  <c r="P14" i="5"/>
  <c r="P15" i="5"/>
  <c r="P27" i="5"/>
  <c r="P28" i="5"/>
  <c r="P38" i="5"/>
  <c r="P39" i="5"/>
  <c r="P45" i="5"/>
  <c r="P46" i="5"/>
  <c r="P60" i="5"/>
  <c r="P61" i="5"/>
  <c r="P71" i="5"/>
  <c r="P72" i="5"/>
  <c r="P77" i="5"/>
  <c r="P78" i="5"/>
  <c r="P90" i="5"/>
  <c r="P94" i="5"/>
  <c r="P95" i="5"/>
  <c r="P105" i="5"/>
  <c r="P106" i="5"/>
  <c r="P116" i="5"/>
  <c r="P117" i="5"/>
  <c r="P136" i="5"/>
  <c r="P138" i="5"/>
  <c r="P3" i="5"/>
  <c r="R34" i="3"/>
  <c r="Q34" i="3"/>
  <c r="P34" i="3"/>
  <c r="V3" i="6"/>
  <c r="V4" i="6"/>
  <c r="V5" i="6"/>
  <c r="V6" i="6"/>
  <c r="V7" i="6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30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V51" i="6"/>
  <c r="V52" i="6"/>
  <c r="V53" i="6"/>
  <c r="V54" i="6"/>
  <c r="V55" i="6"/>
  <c r="V56" i="6"/>
  <c r="V57" i="6"/>
  <c r="V59" i="6"/>
  <c r="V60" i="6"/>
  <c r="V61" i="6"/>
  <c r="V62" i="6"/>
  <c r="V29" i="6"/>
  <c r="V58" i="6"/>
  <c r="V2" i="6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22" i="1"/>
  <c r="AJ23" i="1"/>
  <c r="AJ24" i="1"/>
  <c r="AJ32" i="1"/>
  <c r="AJ33" i="1"/>
  <c r="AJ34" i="1"/>
  <c r="AJ36" i="1"/>
  <c r="AJ37" i="1"/>
  <c r="AJ38" i="1"/>
  <c r="AJ39" i="1"/>
  <c r="AJ40" i="1"/>
  <c r="AJ41" i="1"/>
  <c r="AJ42" i="1"/>
  <c r="AJ51" i="1"/>
  <c r="AJ52" i="1"/>
  <c r="AJ53" i="1"/>
  <c r="AJ54" i="1"/>
  <c r="AJ55" i="1"/>
  <c r="AJ56" i="1"/>
  <c r="AJ57" i="1"/>
  <c r="AJ58" i="1"/>
  <c r="AJ59" i="1"/>
  <c r="AJ60" i="1"/>
  <c r="AJ66" i="1"/>
  <c r="AJ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7" i="1"/>
  <c r="AC28" i="1"/>
  <c r="AC29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60" i="1"/>
  <c r="AC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6" i="1"/>
  <c r="V2" i="1"/>
  <c r="P67" i="1"/>
  <c r="M67" i="6"/>
  <c r="R16" i="3"/>
  <c r="Q16" i="3"/>
  <c r="P16" i="3"/>
  <c r="V4" i="3"/>
  <c r="V5" i="3"/>
  <c r="V6" i="3"/>
  <c r="V7" i="3"/>
  <c r="V8" i="3"/>
  <c r="V9" i="3"/>
  <c r="V10" i="3"/>
  <c r="V11" i="3"/>
  <c r="V12" i="3"/>
  <c r="V13" i="3"/>
  <c r="V14" i="3"/>
  <c r="V15" i="3"/>
  <c r="V3" i="3"/>
  <c r="V22" i="3"/>
  <c r="V23" i="3"/>
  <c r="V24" i="3"/>
  <c r="V25" i="3"/>
  <c r="V26" i="3"/>
  <c r="V27" i="3"/>
  <c r="V28" i="3"/>
  <c r="V29" i="3"/>
  <c r="V30" i="3"/>
  <c r="V31" i="3"/>
  <c r="V32" i="3"/>
  <c r="V21" i="3"/>
  <c r="U4" i="3"/>
  <c r="U5" i="3"/>
  <c r="U6" i="3"/>
  <c r="U7" i="3"/>
  <c r="U8" i="3"/>
  <c r="U9" i="3"/>
  <c r="U10" i="3"/>
  <c r="U11" i="3"/>
  <c r="U12" i="3"/>
  <c r="U13" i="3"/>
  <c r="U14" i="3"/>
  <c r="U15" i="3"/>
  <c r="U3" i="3"/>
  <c r="T12" i="3"/>
  <c r="T13" i="3"/>
  <c r="T14" i="3"/>
  <c r="T15" i="3"/>
  <c r="T11" i="3"/>
  <c r="T10" i="3"/>
  <c r="T9" i="3"/>
  <c r="T8" i="3"/>
  <c r="T7" i="3"/>
  <c r="T6" i="3"/>
  <c r="T5" i="3"/>
  <c r="T4" i="3"/>
  <c r="S15" i="3"/>
  <c r="S14" i="3"/>
  <c r="S13" i="3"/>
  <c r="S12" i="3"/>
  <c r="S11" i="3"/>
  <c r="S10" i="3"/>
  <c r="S9" i="3"/>
  <c r="S8" i="3"/>
  <c r="S7" i="3"/>
  <c r="S5" i="3"/>
  <c r="V34" i="3" l="1"/>
  <c r="V16" i="3"/>
  <c r="U16" i="3"/>
  <c r="T39" i="3"/>
  <c r="S40" i="3"/>
  <c r="S41" i="3"/>
  <c r="S42" i="3"/>
  <c r="T43" i="3"/>
  <c r="S45" i="3"/>
  <c r="S46" i="3"/>
  <c r="T47" i="3"/>
  <c r="T48" i="3"/>
  <c r="S49" i="3"/>
  <c r="S50" i="3"/>
  <c r="T38" i="3"/>
  <c r="U38" i="3" l="1"/>
  <c r="U47" i="3"/>
  <c r="U43" i="3"/>
  <c r="U39" i="3"/>
  <c r="U44" i="3"/>
  <c r="S38" i="3"/>
  <c r="U42" i="3"/>
  <c r="T45" i="3"/>
  <c r="U49" i="3"/>
  <c r="U45" i="3"/>
  <c r="U41" i="3"/>
  <c r="T50" i="3"/>
  <c r="T42" i="3"/>
  <c r="T46" i="3"/>
  <c r="U46" i="3"/>
  <c r="T49" i="3"/>
  <c r="T41" i="3"/>
  <c r="V48" i="3"/>
  <c r="V40" i="3"/>
  <c r="S48" i="3"/>
  <c r="V38" i="3"/>
  <c r="V43" i="3"/>
  <c r="U40" i="3"/>
  <c r="U48" i="3"/>
  <c r="S47" i="3"/>
  <c r="S39" i="3"/>
  <c r="P51" i="3"/>
  <c r="V50" i="3"/>
  <c r="V46" i="3"/>
  <c r="V42" i="3"/>
  <c r="R51" i="3"/>
  <c r="T44" i="3"/>
  <c r="T40" i="3"/>
  <c r="Q51" i="3"/>
  <c r="V44" i="3"/>
  <c r="S44" i="3"/>
  <c r="V47" i="3"/>
  <c r="V39" i="3"/>
  <c r="S43" i="3"/>
  <c r="V49" i="3"/>
  <c r="V45" i="3"/>
  <c r="V41" i="3"/>
  <c r="I115" i="9"/>
  <c r="I110" i="9"/>
  <c r="I76" i="9"/>
  <c r="I24" i="9"/>
  <c r="G115" i="9"/>
  <c r="J115" i="9" s="1"/>
  <c r="F115" i="9"/>
  <c r="E115" i="9"/>
  <c r="D115" i="9"/>
  <c r="C115" i="9"/>
  <c r="H115" i="9" s="1"/>
  <c r="G110" i="9"/>
  <c r="J110" i="9" s="1"/>
  <c r="F110" i="9"/>
  <c r="E110" i="9"/>
  <c r="D110" i="9"/>
  <c r="C110" i="9"/>
  <c r="H110" i="9" s="1"/>
  <c r="G102" i="9"/>
  <c r="J102" i="9" s="1"/>
  <c r="F102" i="9"/>
  <c r="I102" i="9" s="1"/>
  <c r="E102" i="9"/>
  <c r="H102" i="9" s="1"/>
  <c r="D102" i="9"/>
  <c r="C102" i="9"/>
  <c r="G89" i="9"/>
  <c r="J89" i="9" s="1"/>
  <c r="F89" i="9"/>
  <c r="I89" i="9" s="1"/>
  <c r="E89" i="9"/>
  <c r="H89" i="9" s="1"/>
  <c r="D89" i="9"/>
  <c r="C89" i="9"/>
  <c r="G82" i="9"/>
  <c r="F82" i="9"/>
  <c r="E82" i="9"/>
  <c r="H82" i="9" s="1"/>
  <c r="D82" i="9"/>
  <c r="C82" i="9"/>
  <c r="G76" i="9"/>
  <c r="J76" i="9" s="1"/>
  <c r="F76" i="9"/>
  <c r="E76" i="9"/>
  <c r="H76" i="9" s="1"/>
  <c r="D76" i="9"/>
  <c r="C76" i="9"/>
  <c r="G68" i="9"/>
  <c r="F68" i="9"/>
  <c r="E68" i="9"/>
  <c r="H68" i="9" s="1"/>
  <c r="D68" i="9"/>
  <c r="C68" i="9"/>
  <c r="G59" i="9"/>
  <c r="J59" i="9" s="1"/>
  <c r="F59" i="9"/>
  <c r="I59" i="9" s="1"/>
  <c r="E59" i="9"/>
  <c r="H59" i="9" s="1"/>
  <c r="D59" i="9"/>
  <c r="C59" i="9"/>
  <c r="G49" i="9"/>
  <c r="F49" i="9"/>
  <c r="I49" i="9" s="1"/>
  <c r="E49" i="9"/>
  <c r="H49" i="9" s="1"/>
  <c r="D49" i="9"/>
  <c r="C49" i="9"/>
  <c r="G41" i="9"/>
  <c r="F41" i="9"/>
  <c r="I41" i="9" s="1"/>
  <c r="E41" i="9"/>
  <c r="H41" i="9" s="1"/>
  <c r="D41" i="9"/>
  <c r="C41" i="9"/>
  <c r="G32" i="9"/>
  <c r="F32" i="9"/>
  <c r="E32" i="9"/>
  <c r="I32" i="9" s="1"/>
  <c r="D32" i="9"/>
  <c r="C32" i="9"/>
  <c r="G24" i="9"/>
  <c r="J24" i="9" s="1"/>
  <c r="F24" i="9"/>
  <c r="E24" i="9"/>
  <c r="C24" i="9"/>
  <c r="H24" i="9" s="1"/>
  <c r="G6" i="9"/>
  <c r="J6" i="9" s="1"/>
  <c r="F6" i="9"/>
  <c r="I6" i="9" s="1"/>
  <c r="E6" i="9"/>
  <c r="H6" i="9" s="1"/>
  <c r="D6" i="9"/>
  <c r="C6" i="9"/>
  <c r="D74" i="8"/>
  <c r="E74" i="8"/>
  <c r="F74" i="8"/>
  <c r="G74" i="8"/>
  <c r="J74" i="8" s="1"/>
  <c r="C74" i="8"/>
  <c r="H74" i="8" s="1"/>
  <c r="H100" i="8"/>
  <c r="H87" i="8"/>
  <c r="I74" i="8"/>
  <c r="I57" i="8"/>
  <c r="D113" i="8"/>
  <c r="E113" i="8"/>
  <c r="H113" i="8" s="1"/>
  <c r="F113" i="8"/>
  <c r="I113" i="8" s="1"/>
  <c r="G113" i="8"/>
  <c r="C113" i="8"/>
  <c r="D108" i="8"/>
  <c r="E108" i="8"/>
  <c r="H108" i="8" s="1"/>
  <c r="F108" i="8"/>
  <c r="I108" i="8" s="1"/>
  <c r="G108" i="8"/>
  <c r="J108" i="8" s="1"/>
  <c r="C108" i="8"/>
  <c r="D100" i="8"/>
  <c r="E100" i="8"/>
  <c r="F100" i="8"/>
  <c r="I100" i="8" s="1"/>
  <c r="G100" i="8"/>
  <c r="C100" i="8"/>
  <c r="D87" i="8"/>
  <c r="E87" i="8"/>
  <c r="F87" i="8"/>
  <c r="I87" i="8" s="1"/>
  <c r="G87" i="8"/>
  <c r="C87" i="8"/>
  <c r="D80" i="8"/>
  <c r="E80" i="8"/>
  <c r="I80" i="8" s="1"/>
  <c r="F80" i="8"/>
  <c r="G80" i="8"/>
  <c r="C80" i="8"/>
  <c r="E66" i="8"/>
  <c r="H66" i="8" s="1"/>
  <c r="F66" i="8"/>
  <c r="I66" i="8" s="1"/>
  <c r="G66" i="8"/>
  <c r="J66" i="8" s="1"/>
  <c r="C66" i="8"/>
  <c r="D57" i="8"/>
  <c r="E57" i="8"/>
  <c r="H57" i="8" s="1"/>
  <c r="F57" i="8"/>
  <c r="G57" i="8"/>
  <c r="J57" i="8" s="1"/>
  <c r="C57" i="8"/>
  <c r="D47" i="8"/>
  <c r="E47" i="8"/>
  <c r="H47" i="8" s="1"/>
  <c r="F47" i="8"/>
  <c r="I47" i="8" s="1"/>
  <c r="G47" i="8"/>
  <c r="C47" i="8"/>
  <c r="D39" i="8"/>
  <c r="E39" i="8"/>
  <c r="H39" i="8" s="1"/>
  <c r="F39" i="8"/>
  <c r="I39" i="8" s="1"/>
  <c r="G39" i="8"/>
  <c r="C39" i="8"/>
  <c r="D30" i="8"/>
  <c r="E30" i="8"/>
  <c r="H30" i="8" s="1"/>
  <c r="F30" i="8"/>
  <c r="G30" i="8"/>
  <c r="C30" i="8"/>
  <c r="H23" i="8"/>
  <c r="I23" i="8"/>
  <c r="G23" i="8"/>
  <c r="E6" i="8"/>
  <c r="F6" i="8"/>
  <c r="G6" i="8"/>
  <c r="C6" i="8"/>
  <c r="N67" i="6"/>
  <c r="O67" i="6"/>
  <c r="Q67" i="6"/>
  <c r="R67" i="6"/>
  <c r="S67" i="6"/>
  <c r="T2" i="6"/>
  <c r="U62" i="6"/>
  <c r="T62" i="6"/>
  <c r="U61" i="6"/>
  <c r="T61" i="6"/>
  <c r="U60" i="6"/>
  <c r="T60" i="6"/>
  <c r="U59" i="6"/>
  <c r="T59" i="6"/>
  <c r="U58" i="6"/>
  <c r="T58" i="6"/>
  <c r="U57" i="6"/>
  <c r="T57" i="6"/>
  <c r="U56" i="6"/>
  <c r="T56" i="6"/>
  <c r="U55" i="6"/>
  <c r="T55" i="6"/>
  <c r="U54" i="6"/>
  <c r="T54" i="6"/>
  <c r="U53" i="6"/>
  <c r="T53" i="6"/>
  <c r="U52" i="6"/>
  <c r="T52" i="6"/>
  <c r="U51" i="6"/>
  <c r="T51" i="6"/>
  <c r="U50" i="6"/>
  <c r="T50" i="6"/>
  <c r="U49" i="6"/>
  <c r="T49" i="6"/>
  <c r="U48" i="6"/>
  <c r="T48" i="6"/>
  <c r="U47" i="6"/>
  <c r="T47" i="6"/>
  <c r="U46" i="6"/>
  <c r="T46" i="6"/>
  <c r="U45" i="6"/>
  <c r="T45" i="6"/>
  <c r="U44" i="6"/>
  <c r="T44" i="6"/>
  <c r="U43" i="6"/>
  <c r="T43" i="6"/>
  <c r="U42" i="6"/>
  <c r="T42" i="6"/>
  <c r="U41" i="6"/>
  <c r="T41" i="6"/>
  <c r="U40" i="6"/>
  <c r="T40" i="6"/>
  <c r="U39" i="6"/>
  <c r="T39" i="6"/>
  <c r="U38" i="6"/>
  <c r="T38" i="6"/>
  <c r="U37" i="6"/>
  <c r="T37" i="6"/>
  <c r="U36" i="6"/>
  <c r="T36" i="6"/>
  <c r="U35" i="6"/>
  <c r="T35" i="6"/>
  <c r="U34" i="6"/>
  <c r="T34" i="6"/>
  <c r="U33" i="6"/>
  <c r="T33" i="6"/>
  <c r="U32" i="6"/>
  <c r="T32" i="6"/>
  <c r="U30" i="6"/>
  <c r="T30" i="6"/>
  <c r="U29" i="6"/>
  <c r="T29" i="6"/>
  <c r="U28" i="6"/>
  <c r="T28" i="6"/>
  <c r="U27" i="6"/>
  <c r="T27" i="6"/>
  <c r="U26" i="6"/>
  <c r="T26" i="6"/>
  <c r="U25" i="6"/>
  <c r="T25" i="6"/>
  <c r="U24" i="6"/>
  <c r="T24" i="6"/>
  <c r="U23" i="6"/>
  <c r="T23" i="6"/>
  <c r="U22" i="6"/>
  <c r="T22" i="6"/>
  <c r="U21" i="6"/>
  <c r="T21" i="6"/>
  <c r="U20" i="6"/>
  <c r="T20" i="6"/>
  <c r="U19" i="6"/>
  <c r="T19" i="6"/>
  <c r="U18" i="6"/>
  <c r="T18" i="6"/>
  <c r="U17" i="6"/>
  <c r="T17" i="6"/>
  <c r="U16" i="6"/>
  <c r="T16" i="6"/>
  <c r="U15" i="6"/>
  <c r="T15" i="6"/>
  <c r="U14" i="6"/>
  <c r="T14" i="6"/>
  <c r="U13" i="6"/>
  <c r="T13" i="6"/>
  <c r="U12" i="6"/>
  <c r="T12" i="6"/>
  <c r="U11" i="6"/>
  <c r="T11" i="6"/>
  <c r="U10" i="6"/>
  <c r="T10" i="6"/>
  <c r="U9" i="6"/>
  <c r="T9" i="6"/>
  <c r="U8" i="6"/>
  <c r="T8" i="6"/>
  <c r="U7" i="6"/>
  <c r="T7" i="6"/>
  <c r="U6" i="6"/>
  <c r="T6" i="6"/>
  <c r="U5" i="6"/>
  <c r="T5" i="6"/>
  <c r="U4" i="6"/>
  <c r="T4" i="6"/>
  <c r="U3" i="6"/>
  <c r="T3" i="6"/>
  <c r="U2" i="6"/>
  <c r="J82" i="9" l="1"/>
  <c r="I68" i="9"/>
  <c r="J68" i="9"/>
  <c r="J49" i="9"/>
  <c r="J41" i="9"/>
  <c r="J32" i="9"/>
  <c r="H32" i="9"/>
  <c r="J113" i="8"/>
  <c r="J100" i="8"/>
  <c r="J87" i="8"/>
  <c r="H80" i="8"/>
  <c r="J80" i="8"/>
  <c r="J47" i="8"/>
  <c r="J39" i="8"/>
  <c r="I30" i="8"/>
  <c r="J30" i="8"/>
  <c r="J23" i="8"/>
  <c r="I82" i="9"/>
  <c r="V51" i="3"/>
  <c r="V67" i="6"/>
  <c r="U51" i="3"/>
  <c r="U67" i="6"/>
  <c r="T67" i="6"/>
  <c r="Q67" i="1"/>
  <c r="S67" i="1"/>
  <c r="O67" i="1"/>
  <c r="AH67" i="1" s="1"/>
  <c r="R67" i="1"/>
  <c r="N67" i="1"/>
  <c r="AA67" i="1" s="1"/>
  <c r="U34" i="3"/>
  <c r="U22" i="3"/>
  <c r="U23" i="3"/>
  <c r="U24" i="3"/>
  <c r="U25" i="3"/>
  <c r="U26" i="3"/>
  <c r="U27" i="3"/>
  <c r="U28" i="3"/>
  <c r="U29" i="3"/>
  <c r="U30" i="3"/>
  <c r="U31" i="3"/>
  <c r="U32" i="3"/>
  <c r="U21" i="3"/>
  <c r="T22" i="3"/>
  <c r="T23" i="3"/>
  <c r="T24" i="3"/>
  <c r="T25" i="3"/>
  <c r="T26" i="3"/>
  <c r="T27" i="3"/>
  <c r="T28" i="3"/>
  <c r="T29" i="3"/>
  <c r="T30" i="3"/>
  <c r="T31" i="3"/>
  <c r="T32" i="3"/>
  <c r="T33" i="3"/>
  <c r="T21" i="3"/>
  <c r="S22" i="3"/>
  <c r="S23" i="3"/>
  <c r="S24" i="3"/>
  <c r="S25" i="3"/>
  <c r="S26" i="3"/>
  <c r="S27" i="3"/>
  <c r="S28" i="3"/>
  <c r="S29" i="3"/>
  <c r="S30" i="3"/>
  <c r="S31" i="3"/>
  <c r="S32" i="3"/>
  <c r="S33" i="3"/>
  <c r="N3" i="5"/>
  <c r="V67" i="1" l="1"/>
  <c r="T67" i="1"/>
  <c r="U67" i="1"/>
  <c r="R1" i="5"/>
  <c r="N138" i="5"/>
  <c r="N136" i="5"/>
  <c r="N116" i="5"/>
  <c r="N105" i="5"/>
  <c r="N94" i="5"/>
  <c r="N90" i="5"/>
  <c r="N77" i="5"/>
  <c r="N71" i="5"/>
  <c r="N60" i="5"/>
  <c r="N45" i="5"/>
  <c r="N38" i="5"/>
  <c r="N27" i="5"/>
  <c r="N14" i="5"/>
  <c r="O138" i="5" l="1"/>
  <c r="M60" i="5" l="1"/>
  <c r="U2" i="1" l="1"/>
  <c r="O117" i="5" l="1"/>
  <c r="O106" i="5"/>
  <c r="O95" i="5"/>
  <c r="O78" i="5"/>
  <c r="O72" i="5"/>
  <c r="O61" i="5"/>
  <c r="O46" i="5"/>
  <c r="O39" i="5"/>
  <c r="O28" i="5"/>
  <c r="O15" i="5"/>
  <c r="O3" i="5"/>
  <c r="O4" i="5"/>
  <c r="O14" i="5"/>
  <c r="M14" i="5"/>
  <c r="M27" i="5"/>
  <c r="O27" i="5"/>
  <c r="M38" i="5"/>
  <c r="O38" i="5"/>
  <c r="M45" i="5"/>
  <c r="O45" i="5"/>
  <c r="O60" i="5"/>
  <c r="M71" i="5"/>
  <c r="O71" i="5"/>
  <c r="M77" i="5"/>
  <c r="O77" i="5"/>
  <c r="M90" i="5"/>
  <c r="O90" i="5"/>
  <c r="M94" i="5"/>
  <c r="O94" i="5"/>
  <c r="M105" i="5"/>
  <c r="O105" i="5"/>
  <c r="M116" i="5"/>
  <c r="O116" i="5"/>
  <c r="M136" i="5"/>
  <c r="O136" i="5"/>
  <c r="T2" i="1"/>
  <c r="C138" i="5"/>
  <c r="M138" i="5" s="1"/>
  <c r="I137" i="5"/>
  <c r="I136" i="5" s="1"/>
  <c r="J137" i="5"/>
  <c r="J136" i="5" s="1"/>
  <c r="K137" i="5"/>
  <c r="K136" i="5" s="1"/>
  <c r="L137" i="5"/>
  <c r="L136" i="5" s="1"/>
  <c r="I117" i="5"/>
  <c r="J117" i="5"/>
  <c r="K117" i="5"/>
  <c r="L117" i="5"/>
  <c r="I118" i="5"/>
  <c r="J118" i="5"/>
  <c r="K118" i="5"/>
  <c r="L118" i="5"/>
  <c r="I119" i="5"/>
  <c r="J119" i="5"/>
  <c r="K119" i="5"/>
  <c r="L119" i="5"/>
  <c r="I120" i="5"/>
  <c r="J120" i="5"/>
  <c r="K120" i="5"/>
  <c r="L120" i="5"/>
  <c r="I121" i="5"/>
  <c r="J121" i="5"/>
  <c r="K121" i="5"/>
  <c r="L121" i="5"/>
  <c r="I122" i="5"/>
  <c r="J122" i="5"/>
  <c r="K122" i="5"/>
  <c r="L122" i="5"/>
  <c r="I123" i="5"/>
  <c r="J123" i="5"/>
  <c r="K123" i="5"/>
  <c r="L123" i="5"/>
  <c r="I124" i="5"/>
  <c r="J124" i="5"/>
  <c r="K124" i="5"/>
  <c r="L124" i="5"/>
  <c r="I125" i="5"/>
  <c r="J125" i="5"/>
  <c r="K125" i="5"/>
  <c r="L125" i="5"/>
  <c r="I126" i="5"/>
  <c r="J126" i="5"/>
  <c r="K126" i="5"/>
  <c r="L126" i="5"/>
  <c r="I127" i="5"/>
  <c r="J127" i="5"/>
  <c r="K127" i="5"/>
  <c r="L127" i="5"/>
  <c r="I128" i="5"/>
  <c r="J128" i="5"/>
  <c r="K128" i="5"/>
  <c r="L128" i="5"/>
  <c r="I129" i="5"/>
  <c r="J129" i="5"/>
  <c r="K129" i="5"/>
  <c r="L129" i="5"/>
  <c r="I130" i="5"/>
  <c r="J130" i="5"/>
  <c r="K130" i="5"/>
  <c r="L130" i="5"/>
  <c r="I131" i="5"/>
  <c r="J131" i="5"/>
  <c r="K131" i="5"/>
  <c r="L131" i="5"/>
  <c r="I132" i="5"/>
  <c r="J132" i="5"/>
  <c r="K132" i="5"/>
  <c r="L132" i="5"/>
  <c r="I133" i="5"/>
  <c r="J133" i="5"/>
  <c r="K133" i="5"/>
  <c r="L133" i="5"/>
  <c r="I134" i="5"/>
  <c r="J134" i="5"/>
  <c r="K134" i="5"/>
  <c r="L134" i="5"/>
  <c r="I135" i="5"/>
  <c r="J135" i="5"/>
  <c r="K135" i="5"/>
  <c r="L135" i="5"/>
  <c r="I106" i="5"/>
  <c r="J106" i="5"/>
  <c r="K106" i="5"/>
  <c r="L106" i="5"/>
  <c r="I95" i="5"/>
  <c r="J95" i="5"/>
  <c r="K95" i="5"/>
  <c r="L95" i="5"/>
  <c r="I96" i="5"/>
  <c r="J96" i="5"/>
  <c r="K96" i="5"/>
  <c r="L96" i="5"/>
  <c r="I97" i="5"/>
  <c r="J97" i="5"/>
  <c r="K97" i="5"/>
  <c r="L97" i="5"/>
  <c r="I98" i="5"/>
  <c r="J98" i="5"/>
  <c r="K98" i="5"/>
  <c r="L98" i="5"/>
  <c r="I99" i="5"/>
  <c r="J99" i="5"/>
  <c r="K99" i="5"/>
  <c r="L99" i="5"/>
  <c r="I100" i="5"/>
  <c r="J100" i="5"/>
  <c r="K100" i="5"/>
  <c r="L100" i="5"/>
  <c r="I101" i="5"/>
  <c r="J101" i="5"/>
  <c r="K101" i="5"/>
  <c r="L101" i="5"/>
  <c r="I102" i="5"/>
  <c r="J102" i="5"/>
  <c r="K102" i="5"/>
  <c r="L102" i="5"/>
  <c r="I103" i="5"/>
  <c r="J103" i="5"/>
  <c r="K103" i="5"/>
  <c r="L103" i="5"/>
  <c r="I104" i="5"/>
  <c r="J104" i="5"/>
  <c r="K104" i="5"/>
  <c r="L104" i="5"/>
  <c r="I78" i="5"/>
  <c r="J78" i="5"/>
  <c r="K78" i="5"/>
  <c r="L78" i="5"/>
  <c r="I79" i="5"/>
  <c r="J79" i="5"/>
  <c r="K79" i="5"/>
  <c r="L79" i="5"/>
  <c r="I80" i="5"/>
  <c r="J80" i="5"/>
  <c r="K80" i="5"/>
  <c r="L80" i="5"/>
  <c r="I81" i="5"/>
  <c r="J81" i="5"/>
  <c r="K81" i="5"/>
  <c r="L81" i="5"/>
  <c r="I82" i="5"/>
  <c r="J82" i="5"/>
  <c r="K82" i="5"/>
  <c r="L82" i="5"/>
  <c r="I83" i="5"/>
  <c r="J83" i="5"/>
  <c r="K83" i="5"/>
  <c r="L83" i="5"/>
  <c r="I84" i="5"/>
  <c r="J84" i="5"/>
  <c r="K84" i="5"/>
  <c r="L84" i="5"/>
  <c r="I85" i="5"/>
  <c r="J85" i="5"/>
  <c r="K85" i="5"/>
  <c r="L85" i="5"/>
  <c r="I86" i="5"/>
  <c r="J86" i="5"/>
  <c r="K86" i="5"/>
  <c r="L86" i="5"/>
  <c r="I87" i="5"/>
  <c r="J87" i="5"/>
  <c r="K87" i="5"/>
  <c r="L87" i="5"/>
  <c r="I88" i="5"/>
  <c r="J88" i="5"/>
  <c r="K88" i="5"/>
  <c r="L88" i="5"/>
  <c r="I89" i="5"/>
  <c r="J89" i="5"/>
  <c r="K89" i="5"/>
  <c r="L89" i="5"/>
  <c r="I72" i="5"/>
  <c r="J72" i="5"/>
  <c r="K72" i="5"/>
  <c r="L72" i="5"/>
  <c r="I61" i="5"/>
  <c r="J61" i="5"/>
  <c r="K61" i="5"/>
  <c r="L61" i="5"/>
  <c r="I46" i="5"/>
  <c r="J46" i="5"/>
  <c r="K46" i="5"/>
  <c r="L46" i="5"/>
  <c r="I47" i="5"/>
  <c r="J47" i="5"/>
  <c r="K47" i="5"/>
  <c r="L47" i="5"/>
  <c r="I48" i="5"/>
  <c r="J48" i="5"/>
  <c r="K48" i="5"/>
  <c r="L48" i="5"/>
  <c r="I49" i="5"/>
  <c r="J49" i="5"/>
  <c r="K49" i="5"/>
  <c r="L49" i="5"/>
  <c r="I50" i="5"/>
  <c r="J50" i="5"/>
  <c r="K50" i="5"/>
  <c r="L50" i="5"/>
  <c r="I51" i="5"/>
  <c r="J51" i="5"/>
  <c r="K51" i="5"/>
  <c r="L51" i="5"/>
  <c r="I52" i="5"/>
  <c r="J52" i="5"/>
  <c r="K52" i="5"/>
  <c r="L52" i="5"/>
  <c r="I53" i="5"/>
  <c r="J53" i="5"/>
  <c r="K53" i="5"/>
  <c r="L53" i="5"/>
  <c r="I54" i="5"/>
  <c r="J54" i="5"/>
  <c r="K54" i="5"/>
  <c r="L54" i="5"/>
  <c r="I55" i="5"/>
  <c r="J55" i="5"/>
  <c r="K55" i="5"/>
  <c r="L55" i="5"/>
  <c r="I56" i="5"/>
  <c r="J56" i="5"/>
  <c r="K56" i="5"/>
  <c r="L56" i="5"/>
  <c r="I57" i="5"/>
  <c r="J57" i="5"/>
  <c r="K57" i="5"/>
  <c r="L57" i="5"/>
  <c r="I58" i="5"/>
  <c r="J58" i="5"/>
  <c r="K58" i="5"/>
  <c r="L58" i="5"/>
  <c r="I59" i="5"/>
  <c r="J59" i="5"/>
  <c r="K59" i="5"/>
  <c r="L59" i="5"/>
  <c r="I39" i="5"/>
  <c r="J39" i="5"/>
  <c r="K39" i="5"/>
  <c r="L39" i="5"/>
  <c r="I40" i="5"/>
  <c r="J40" i="5"/>
  <c r="K40" i="5"/>
  <c r="L40" i="5"/>
  <c r="I41" i="5"/>
  <c r="J41" i="5"/>
  <c r="K41" i="5"/>
  <c r="L41" i="5"/>
  <c r="I42" i="5"/>
  <c r="J42" i="5"/>
  <c r="K42" i="5"/>
  <c r="L42" i="5"/>
  <c r="I43" i="5"/>
  <c r="J43" i="5"/>
  <c r="K43" i="5"/>
  <c r="L43" i="5"/>
  <c r="I44" i="5"/>
  <c r="J44" i="5"/>
  <c r="K44" i="5"/>
  <c r="L44" i="5"/>
  <c r="I28" i="5"/>
  <c r="J28" i="5"/>
  <c r="K28" i="5"/>
  <c r="L28" i="5"/>
  <c r="I29" i="5"/>
  <c r="J29" i="5"/>
  <c r="K29" i="5"/>
  <c r="L29" i="5"/>
  <c r="I30" i="5"/>
  <c r="J30" i="5"/>
  <c r="K30" i="5"/>
  <c r="L30" i="5"/>
  <c r="I31" i="5"/>
  <c r="J31" i="5"/>
  <c r="K31" i="5"/>
  <c r="L31" i="5"/>
  <c r="I32" i="5"/>
  <c r="J32" i="5"/>
  <c r="K32" i="5"/>
  <c r="L32" i="5"/>
  <c r="I33" i="5"/>
  <c r="J33" i="5"/>
  <c r="K33" i="5"/>
  <c r="L33" i="5"/>
  <c r="I34" i="5"/>
  <c r="J34" i="5"/>
  <c r="K34" i="5"/>
  <c r="L34" i="5"/>
  <c r="I35" i="5"/>
  <c r="J35" i="5"/>
  <c r="K35" i="5"/>
  <c r="L35" i="5"/>
  <c r="I36" i="5"/>
  <c r="J36" i="5"/>
  <c r="K36" i="5"/>
  <c r="L36" i="5"/>
  <c r="I37" i="5"/>
  <c r="J37" i="5"/>
  <c r="K37" i="5"/>
  <c r="L37" i="5"/>
  <c r="I15" i="5"/>
  <c r="J15" i="5"/>
  <c r="K15" i="5"/>
  <c r="L15" i="5"/>
  <c r="I16" i="5"/>
  <c r="J16" i="5"/>
  <c r="K16" i="5"/>
  <c r="L16" i="5"/>
  <c r="I17" i="5"/>
  <c r="J17" i="5"/>
  <c r="K17" i="5"/>
  <c r="L17" i="5"/>
  <c r="I18" i="5"/>
  <c r="J18" i="5"/>
  <c r="K18" i="5"/>
  <c r="L18" i="5"/>
  <c r="I19" i="5"/>
  <c r="J19" i="5"/>
  <c r="K19" i="5"/>
  <c r="L19" i="5"/>
  <c r="I20" i="5"/>
  <c r="J20" i="5"/>
  <c r="K20" i="5"/>
  <c r="L20" i="5"/>
  <c r="I21" i="5"/>
  <c r="J21" i="5"/>
  <c r="K21" i="5"/>
  <c r="L21" i="5"/>
  <c r="I22" i="5"/>
  <c r="J22" i="5"/>
  <c r="K22" i="5"/>
  <c r="L22" i="5"/>
  <c r="I23" i="5"/>
  <c r="J23" i="5"/>
  <c r="K23" i="5"/>
  <c r="L23" i="5"/>
  <c r="I24" i="5"/>
  <c r="J24" i="5"/>
  <c r="K24" i="5"/>
  <c r="L24" i="5"/>
  <c r="I25" i="5"/>
  <c r="J25" i="5"/>
  <c r="K25" i="5"/>
  <c r="L25" i="5"/>
  <c r="I26" i="5"/>
  <c r="J26" i="5"/>
  <c r="K26" i="5"/>
  <c r="L26" i="5"/>
  <c r="L138" i="5"/>
  <c r="K138" i="5"/>
  <c r="J138" i="5"/>
  <c r="I138" i="5"/>
  <c r="J4" i="5"/>
  <c r="K4" i="5"/>
  <c r="I14" i="5" l="1"/>
  <c r="I27" i="5"/>
  <c r="I38" i="5"/>
  <c r="I45" i="5"/>
  <c r="I60" i="5"/>
  <c r="I105" i="5"/>
  <c r="I3" i="5"/>
  <c r="I116" i="5"/>
  <c r="I94" i="5"/>
  <c r="I77" i="5"/>
  <c r="I71" i="5"/>
  <c r="J116" i="5"/>
  <c r="K116" i="5"/>
  <c r="L116" i="5"/>
  <c r="J105" i="5"/>
  <c r="K105" i="5"/>
  <c r="L105" i="5"/>
  <c r="K94" i="5"/>
  <c r="J94" i="5"/>
  <c r="L94" i="5"/>
  <c r="J77" i="5"/>
  <c r="K77" i="5"/>
  <c r="L77" i="5"/>
  <c r="J71" i="5"/>
  <c r="K71" i="5"/>
  <c r="L71" i="5"/>
  <c r="J60" i="5"/>
  <c r="K60" i="5"/>
  <c r="L60" i="5"/>
  <c r="J45" i="5"/>
  <c r="L45" i="5"/>
  <c r="K45" i="5"/>
  <c r="J38" i="5"/>
  <c r="K38" i="5"/>
  <c r="L38" i="5"/>
  <c r="K27" i="5"/>
  <c r="J27" i="5"/>
  <c r="L27" i="5"/>
  <c r="J14" i="5"/>
  <c r="L14" i="5"/>
  <c r="K14" i="5"/>
  <c r="L3" i="5"/>
  <c r="K3" i="5"/>
  <c r="J3" i="5"/>
  <c r="F23" i="3"/>
  <c r="F25" i="3"/>
  <c r="F29" i="3"/>
  <c r="F32" i="3"/>
  <c r="G23" i="3"/>
  <c r="G24" i="3"/>
  <c r="G25" i="3"/>
  <c r="G26" i="3"/>
  <c r="G27" i="3"/>
  <c r="G28" i="3"/>
  <c r="G29" i="3"/>
  <c r="G30" i="3"/>
  <c r="G31" i="3"/>
  <c r="G32" i="3"/>
  <c r="G33" i="3"/>
  <c r="G34" i="3"/>
  <c r="G22" i="3"/>
  <c r="E25" i="3"/>
  <c r="E26" i="3"/>
  <c r="E27" i="3"/>
  <c r="E28" i="3"/>
  <c r="E29" i="3"/>
  <c r="E30" i="3"/>
  <c r="E31" i="3"/>
  <c r="E32" i="3"/>
  <c r="E22" i="3"/>
  <c r="D23" i="3"/>
  <c r="D24" i="3"/>
  <c r="D25" i="3"/>
  <c r="D26" i="3"/>
  <c r="D27" i="3"/>
  <c r="D28" i="3"/>
  <c r="D29" i="3"/>
  <c r="D30" i="3"/>
  <c r="D31" i="3"/>
  <c r="D32" i="3"/>
  <c r="D33" i="3"/>
  <c r="D34" i="3"/>
  <c r="C35" i="3"/>
  <c r="K17" i="3"/>
  <c r="I17" i="3"/>
  <c r="F53" i="3" s="1"/>
  <c r="G17" i="3"/>
  <c r="E53" i="3" s="1"/>
  <c r="E17" i="3"/>
  <c r="D53" i="3" s="1"/>
  <c r="C17" i="3"/>
  <c r="G53" i="3" l="1"/>
  <c r="S16" i="3"/>
  <c r="S51" i="3"/>
  <c r="S34" i="3"/>
  <c r="T16" i="3"/>
  <c r="T51" i="3"/>
  <c r="G35" i="3"/>
  <c r="T34" i="3"/>
  <c r="D35" i="3"/>
  <c r="F35" i="3"/>
  <c r="E35" i="3"/>
  <c r="AH52" i="1"/>
  <c r="AI52" i="1"/>
  <c r="AH53" i="1"/>
  <c r="AI53" i="1"/>
  <c r="AH54" i="1"/>
  <c r="AI54" i="1"/>
  <c r="AH55" i="1"/>
  <c r="AI55" i="1"/>
  <c r="AH56" i="1"/>
  <c r="AI56" i="1"/>
  <c r="AH57" i="1"/>
  <c r="AI57" i="1"/>
  <c r="AH58" i="1"/>
  <c r="AI58" i="1"/>
  <c r="AH59" i="1"/>
  <c r="AI59" i="1"/>
  <c r="AH60" i="1"/>
  <c r="AI60" i="1"/>
  <c r="AH66" i="1"/>
  <c r="AI66" i="1"/>
  <c r="AI51" i="1"/>
  <c r="AH51" i="1"/>
  <c r="AH5" i="1"/>
  <c r="AI5" i="1"/>
  <c r="AH6" i="1"/>
  <c r="AI6" i="1"/>
  <c r="AH7" i="1"/>
  <c r="AI7" i="1"/>
  <c r="AH8" i="1"/>
  <c r="AI8" i="1"/>
  <c r="AH9" i="1"/>
  <c r="AI9" i="1"/>
  <c r="AH10" i="1"/>
  <c r="AI10" i="1"/>
  <c r="AH11" i="1"/>
  <c r="AI11" i="1"/>
  <c r="AH12" i="1"/>
  <c r="AI12" i="1"/>
  <c r="AH13" i="1"/>
  <c r="AI13" i="1"/>
  <c r="AH14" i="1"/>
  <c r="AI14" i="1"/>
  <c r="AH15" i="1"/>
  <c r="AI15" i="1"/>
  <c r="AH16" i="1"/>
  <c r="AI16" i="1"/>
  <c r="AH17" i="1"/>
  <c r="AI17" i="1"/>
  <c r="AH18" i="1"/>
  <c r="AI18" i="1"/>
  <c r="AH19" i="1"/>
  <c r="AH20" i="1"/>
  <c r="AH21" i="1"/>
  <c r="AH22" i="1"/>
  <c r="AI22" i="1"/>
  <c r="AH23" i="1"/>
  <c r="AI23" i="1"/>
  <c r="AH24" i="1"/>
  <c r="AI24" i="1"/>
  <c r="AH25" i="1"/>
  <c r="AH26" i="1"/>
  <c r="AH27" i="1"/>
  <c r="AH28" i="1"/>
  <c r="AH29" i="1"/>
  <c r="AH31" i="1"/>
  <c r="AH32" i="1"/>
  <c r="AI32" i="1"/>
  <c r="AH33" i="1"/>
  <c r="AI33" i="1"/>
  <c r="AH34" i="1"/>
  <c r="AI34" i="1"/>
  <c r="AH35" i="1"/>
  <c r="AH36" i="1"/>
  <c r="AI36" i="1"/>
  <c r="AH37" i="1"/>
  <c r="AI37" i="1"/>
  <c r="AH38" i="1"/>
  <c r="AI38" i="1"/>
  <c r="AH39" i="1"/>
  <c r="AI39" i="1"/>
  <c r="AH40" i="1"/>
  <c r="AI40" i="1"/>
  <c r="AH41" i="1"/>
  <c r="AI41" i="1"/>
  <c r="AH42" i="1"/>
  <c r="AI42" i="1"/>
  <c r="AH44" i="1"/>
  <c r="AH45" i="1"/>
  <c r="AH46" i="1"/>
  <c r="AH47" i="1"/>
  <c r="AI4" i="1"/>
  <c r="AH4" i="1"/>
  <c r="AI2" i="1"/>
  <c r="AH2" i="1"/>
  <c r="AA3" i="1"/>
  <c r="AB3" i="1"/>
  <c r="AB4" i="1"/>
  <c r="AA5" i="1"/>
  <c r="AB5" i="1"/>
  <c r="AA6" i="1"/>
  <c r="AB6" i="1"/>
  <c r="AA7" i="1"/>
  <c r="AB7" i="1"/>
  <c r="AA8" i="1"/>
  <c r="AB8" i="1"/>
  <c r="AA9" i="1"/>
  <c r="AB9" i="1"/>
  <c r="AA10" i="1"/>
  <c r="AB10" i="1"/>
  <c r="AA11" i="1"/>
  <c r="AB11" i="1"/>
  <c r="AA12" i="1"/>
  <c r="AB12" i="1"/>
  <c r="AA13" i="1"/>
  <c r="AB13" i="1"/>
  <c r="AA14" i="1"/>
  <c r="AB14" i="1"/>
  <c r="AA15" i="1"/>
  <c r="AB15" i="1"/>
  <c r="AA16" i="1"/>
  <c r="AB16" i="1"/>
  <c r="AA17" i="1"/>
  <c r="AB17" i="1"/>
  <c r="AA18" i="1"/>
  <c r="AB18" i="1"/>
  <c r="AA19" i="1"/>
  <c r="AB19" i="1"/>
  <c r="AA20" i="1"/>
  <c r="AB20" i="1"/>
  <c r="AA21" i="1"/>
  <c r="AB21" i="1"/>
  <c r="AA22" i="1"/>
  <c r="AB22" i="1"/>
  <c r="AA23" i="1"/>
  <c r="AB23" i="1"/>
  <c r="AA24" i="1"/>
  <c r="AB24" i="1"/>
  <c r="AA25" i="1"/>
  <c r="AB25" i="1"/>
  <c r="AA27" i="1"/>
  <c r="AB27" i="1"/>
  <c r="AA28" i="1"/>
  <c r="AB28" i="1"/>
  <c r="AA29" i="1"/>
  <c r="AB29" i="1"/>
  <c r="AA31" i="1"/>
  <c r="AB31" i="1"/>
  <c r="AA32" i="1"/>
  <c r="AB32" i="1"/>
  <c r="AA33" i="1"/>
  <c r="AB33" i="1"/>
  <c r="AA34" i="1"/>
  <c r="AB34" i="1"/>
  <c r="AA35" i="1"/>
  <c r="AB35" i="1"/>
  <c r="AA36" i="1"/>
  <c r="AB36" i="1"/>
  <c r="AA37" i="1"/>
  <c r="AB37" i="1"/>
  <c r="AA38" i="1"/>
  <c r="AB38" i="1"/>
  <c r="AA39" i="1"/>
  <c r="AB39" i="1"/>
  <c r="AA40" i="1"/>
  <c r="AB40" i="1"/>
  <c r="AA41" i="1"/>
  <c r="AB41" i="1"/>
  <c r="AA42" i="1"/>
  <c r="AB42" i="1"/>
  <c r="AA43" i="1"/>
  <c r="AB43" i="1"/>
  <c r="AA44" i="1"/>
  <c r="AB44" i="1"/>
  <c r="AA45" i="1"/>
  <c r="AB45" i="1"/>
  <c r="AA46" i="1"/>
  <c r="AB46" i="1"/>
  <c r="AA47" i="1"/>
  <c r="AB47" i="1"/>
  <c r="AA48" i="1"/>
  <c r="AB48" i="1"/>
  <c r="AA49" i="1"/>
  <c r="AB49" i="1"/>
  <c r="AA50" i="1"/>
  <c r="AB50" i="1"/>
  <c r="AA60" i="1"/>
  <c r="AB60" i="1"/>
  <c r="AB2" i="1"/>
  <c r="AA2" i="1"/>
  <c r="T6" i="1" l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6" i="1"/>
  <c r="T3" i="1"/>
  <c r="T4" i="1"/>
  <c r="T5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6" i="1"/>
</calcChain>
</file>

<file path=xl/sharedStrings.xml><?xml version="1.0" encoding="utf-8"?>
<sst xmlns="http://schemas.openxmlformats.org/spreadsheetml/2006/main" count="2248" uniqueCount="305">
  <si>
    <t>Περιφέρεια</t>
  </si>
  <si>
    <t>Τίτλος Στρατηγικής</t>
  </si>
  <si>
    <t>Θεματικοί Στόχοι</t>
  </si>
  <si>
    <t>Αλεξανδρούπολη «Ελκυστική Πόλη»</t>
  </si>
  <si>
    <t>Δήμος Αλεξανδρούπολης</t>
  </si>
  <si>
    <t>Ολοκληρωμένη Χωρική Επένδυση Πολιτιστικής Διαδρομής Εγνατίας Οδού</t>
  </si>
  <si>
    <t>ΟΧΕ</t>
  </si>
  <si>
    <t>ΕΥΔ ΠΕΠ ΑΜΘ</t>
  </si>
  <si>
    <t>Στρατηγική Βιώσιμης Αστικής Ανάπτυξης Δήμου Δράμας</t>
  </si>
  <si>
    <t>Δήμος Δράμας</t>
  </si>
  <si>
    <t>«Καβάλα 2023: Δημιουργική πόλη – τουριστικός προορισμός αριστείας»</t>
  </si>
  <si>
    <t>Δήμος Καβάλας</t>
  </si>
  <si>
    <t>Στρατηγική Βιώσιμης Αστικής Ανάπτυξης της Μητροπολιτικής Ενότητας Θεσσαλονίκης</t>
  </si>
  <si>
    <t>Μητροπολιτική Ενότητα Θεσσαλονίκης</t>
  </si>
  <si>
    <t>Στρατηγική Βιώσιμης Αστικής Ανάπτυξης Δήμου Βέροιας</t>
  </si>
  <si>
    <t>Δήμος Βέροιας</t>
  </si>
  <si>
    <t>Στρατηγική Βιώσιμης Αστικής Ανάπτυξης για την πόλη των Γιαννιτσών του Δήμου Πέλλας</t>
  </si>
  <si>
    <t>Δήμος Πέλας</t>
  </si>
  <si>
    <t>«Έδεσσα- Αστική αναζωογόνηση»</t>
  </si>
  <si>
    <t>Δήμος Έδεσσας</t>
  </si>
  <si>
    <t>Στρατηγική Βιώσιμης Αστικής Ανάπτυξης Δήμου Κατερίνης</t>
  </si>
  <si>
    <t>Δήμος Κατερίνης</t>
  </si>
  <si>
    <t>Στρατηγική Βιώσιμης Αστικής Ανάπτυξης Δήμου Νάουσας, Ηρωικής Πόλεως Νάουσας</t>
  </si>
  <si>
    <t>Δήμος Νάουσας</t>
  </si>
  <si>
    <t>Στρατηγική Βιώσιμης Αστικής Ανάπτυξης Δήμου Σερρών</t>
  </si>
  <si>
    <t>Δήμος Σερρών</t>
  </si>
  <si>
    <t>Κοζάνη «Η Πόλη κινείται… κάνουμε μαζί το επόμενο βήμα!»</t>
  </si>
  <si>
    <t>Δήμος Κοζάνης</t>
  </si>
  <si>
    <t>Γρεβενά 2020</t>
  </si>
  <si>
    <t>Δήμος Γρεβενών</t>
  </si>
  <si>
    <t>Πτολεμαΐδα «Εδώ ζούμε … Καλύτερα»</t>
  </si>
  <si>
    <t>Δήμος Εορδαίας</t>
  </si>
  <si>
    <t>Καστοριά «Ευρωπαϊκή Πόλη να Ζεις και να Επισκεφτείς»</t>
  </si>
  <si>
    <t>Δήμος Καστοριάς</t>
  </si>
  <si>
    <t>Φλώρινα «Βιώσιμη πόλη, πύλη πολιτισμού»</t>
  </si>
  <si>
    <t>Δήμος Φλώρινας</t>
  </si>
  <si>
    <t>ΟΧΕ Αξιοποίησης Λιμνών Δυτικής Μακεδονίας</t>
  </si>
  <si>
    <t>ΕΥΔ ΠΕΠ Δυτικής Μακεδονίας</t>
  </si>
  <si>
    <t>Δήμος Ιωαννιτών</t>
  </si>
  <si>
    <t>Πολιτιστική Διαδρομή στα Αρχαία Θέατρα της Ηπείρου</t>
  </si>
  <si>
    <t>Περιφέρεια Ηπείρου</t>
  </si>
  <si>
    <t>Λάρισα «Η Πόλη στο Προσκήνιο»</t>
  </si>
  <si>
    <t>Δήμος Λαρισαίων</t>
  </si>
  <si>
    <t>Στρατηγική Βιώσιμης Αστικής Ανάπτυξης Δήμου Βόλου</t>
  </si>
  <si>
    <t>Δήμος Βόλου</t>
  </si>
  <si>
    <t>«Καρδίτσα, πόλη να ζεις»</t>
  </si>
  <si>
    <t>Δήμος Καρδίτσας</t>
  </si>
  <si>
    <t>«Τρίκαλα: Μια ανοιχτή πόλη-πρότυπο στις όχθες του Ληθαίου»</t>
  </si>
  <si>
    <t>Δήμος Τρικκαίων</t>
  </si>
  <si>
    <t>«Ολοκληρωμένο Σχέδιο Βιώσιμης Αστικής Ανάπτυξης (ΟΣΒΑΑ) για την ανάδειξη της πόλης της Λαμίας ως Διεθνώς Αναγνωρίσιμου Πολιτιστικού Προορισμού με αξιοποίηση της Ολοκληρωμένης Χωρικής Επένδυσης (ΟΧΕ)»</t>
  </si>
  <si>
    <t>Δήμος Λαμιέων</t>
  </si>
  <si>
    <t>Χαλκίδα «Βιώσιμη και έξυπνη πόλη»</t>
  </si>
  <si>
    <t>Δήμος Χαλκιδέων</t>
  </si>
  <si>
    <t>«Διαδημοτική Αστική Λειτουργική Περιοχή» των Αστικών Κέντρων των Δήμων Λεβαδέων, Θηβαίων και Αλιάρτου-Θεσπιέων ως Περιοχής Ανάδειξης της σύγχρονης Οικονομίας της Επισκεψιμότητας, Βελτίωσης της Ποιότητας Ζωής Πολιτών και Επισκεπτών και διασφάλισης της Κοινωνικής Συνοχής με αξιοποίηση της “Ολοκληρωμένης Χωρικής Επένδυσης” (ΟΧΕ)</t>
  </si>
  <si>
    <t>Δήμος Λεβαδέων</t>
  </si>
  <si>
    <t>Στρατηγικού και Επιχειρησιακού Σχεδίου (Σχεδίου Δράσης) για την Αστική, Κοινωνική, Περιβαλλοντική και Επιχειρηματική Αναζωογόνηση και Εξυγίανση της ευρύτερης περιοχής της ΛΑΠ Ασωπού (ΟΧΕ ΛΑΠ Ασωπού)</t>
  </si>
  <si>
    <t>Περιφέρεια Στερεάς Ελλάδας</t>
  </si>
  <si>
    <t>«Ολοκληρωμένο Σχέδιο Χωρικής Ανάπτυξης (ΟΣΧΑ) για την ανάδειξη της Πόλης της Κέρκυρας ως Διεθνώς αναγνωρίσιμου Πολύ-θεματικού, Πολύ-προιοντικού και Δημιουργικού Πολιτιστικού Προορισμού</t>
  </si>
  <si>
    <t>Δήμος Κέρκυρας</t>
  </si>
  <si>
    <t>Στρατηγική Ολοκληρωμένης Χωρικής Επένδυσης στην περιοχή της Παλικής Κεφαλονιάς</t>
  </si>
  <si>
    <t>Περιφέρεια Ιονίων Νήσων</t>
  </si>
  <si>
    <t>Στρατηγική Βιώσιμης Αστικής Ανάπτυξης Δήμου Πατρέων</t>
  </si>
  <si>
    <t>Δήμος Πατρέων</t>
  </si>
  <si>
    <t>Στρατηγική Βιώσιμης Αστικής Ανάπτυξης Δήμου Αγρινίου</t>
  </si>
  <si>
    <t>Δήμος Αγρινίου</t>
  </si>
  <si>
    <t>Περιφέρεια Δυτικής Ελλάδας</t>
  </si>
  <si>
    <t>«Καλαμάτα 2020:Βιώσιμη και Έξυπνη Πόλη»</t>
  </si>
  <si>
    <t>Δήμος Καλαμάτας</t>
  </si>
  <si>
    <t>Δήμοι Άργους - Μυκηνών &amp; Ναυπλιέων</t>
  </si>
  <si>
    <t>Στρατηγική Ολοκληρωμένων Χωρικών Επενδύσεων (Ο.Χ.Ε.) για την περιοχή της Μάνης</t>
  </si>
  <si>
    <t>ΕΥΔ ΕΠ Πελοποννήσου</t>
  </si>
  <si>
    <t>«Αθήνα 2020: Βιώσιμη Ανάπτυξη για τον τουρισμό, τον πολιτισμό, την καινοτομία»</t>
  </si>
  <si>
    <t>ΕΑΤΑ</t>
  </si>
  <si>
    <t>Δήμος Πειραιά</t>
  </si>
  <si>
    <t>Διαδημοτική Εταιρική Σχέση για την Ανάπτυξη της Δυτικής Αθήνας με αξιοποίηση της ΟΧΕ/ΒΑΑ</t>
  </si>
  <si>
    <t>ΑΣΔΑ</t>
  </si>
  <si>
    <t>«Η μουσική και η ιστορία των δρόμων»</t>
  </si>
  <si>
    <t>Σύνδεσμος Δήμων Νοτίου Τομέα Αττικής</t>
  </si>
  <si>
    <t>Βιώσιμη Αστική Ανάπτυξη Μυτιλήνης</t>
  </si>
  <si>
    <t>Δήμος Λέσβου</t>
  </si>
  <si>
    <t>«Ανάδειξη της ταυτότητας της Χίου ως σύγχρονης πόλης»</t>
  </si>
  <si>
    <t>Δήμος Χίου</t>
  </si>
  <si>
    <t>Αξιοποίηση – Ενίσχυση των Αναπτυξιακών Πλεονεκτημάτων των μικρών νησιών της Περιφέρειας Β. Αιγαίου, για την ανάσχεση φαινομένων αναπτυξιακής υστέρησης</t>
  </si>
  <si>
    <t>ΕΥΔ Βορείου Αιγαίου</t>
  </si>
  <si>
    <t>Δήμος Ρόδου</t>
  </si>
  <si>
    <t>Ηράκλειο έξυπνη-συνεκτική πόλη, τόπος συνάντησης «5+1» πολιτισμών</t>
  </si>
  <si>
    <t>Δήμος Ηρακλείου</t>
  </si>
  <si>
    <t>«Η Αναζωογόνηση του Αστικού Κέντρου των Χανίων με όρους αειφορίας και κοινωνικής συνοχής»</t>
  </si>
  <si>
    <t>Δήμος Χανίων</t>
  </si>
  <si>
    <t>Στρατηγικής Ολοκληρωμένης Χωρικής Επένδυσης (OXE) στην ΠΕ Λασιθίου</t>
  </si>
  <si>
    <t>Αναπτυξιακή Λασιθίου ΑΑΕ ΟΤΑ</t>
  </si>
  <si>
    <t>Στρατηγικής Ολοκληρωμένης Χωρικής Επένδυσης (OXE) στην ΠΕ Ρεθύμνου</t>
  </si>
  <si>
    <t>Δήμος Ρεθύμνης</t>
  </si>
  <si>
    <t>Στρατηγικής Ολοκληρωμένης Χωρικής Επένδυσης (OXE) περιοχών φυσικού κάλλους UNESCO</t>
  </si>
  <si>
    <t>ΑΚΟΜΜ - Ψηλορείτης ΑΑΕ ΟΤΑ</t>
  </si>
  <si>
    <t xml:space="preserve">ΤΑΠΤΟΚ </t>
  </si>
  <si>
    <t>ΟΤΔ Αναπτυξιακή Νομού Θεσσαλονίκης Α.Ε.</t>
  </si>
  <si>
    <t xml:space="preserve">ΟΤΔ Αναπτυξιακή Ημαθίας ΑΕ-ΑΑΕ ΟΤΑ - ΑΝ.ΗΜΑ. ΑΕ </t>
  </si>
  <si>
    <t xml:space="preserve">ΟΤΔ Αναπτυξιακή Πέλλας ΑΕ-ΑΑΕ ΟΤΑ </t>
  </si>
  <si>
    <t xml:space="preserve">ΟΤΔ Πιερική Αναπτυξιακή ΑΕ ΟΤΑ </t>
  </si>
  <si>
    <t>ΟΤΔ Αναπτυξιακή Σερρών ΑΕ ΟΤΑ</t>
  </si>
  <si>
    <t>ΟΤΔ Αναπτυξιακή Χαλκιδικής ΑΕ ΟΤΑ</t>
  </si>
  <si>
    <t>Στρατηγική ΤΑΠΤοΚ – ΕΚΤ στην περιοχή της Βιώσιμης Αστικής Ανάπτυξης του Δήμου Ιωαννιτών με τίτλο «Τοπικό Πρόγραμμα για την ενίσχυση της απασχόλησης και της επιχειρηματικότητας»</t>
  </si>
  <si>
    <t>Αναπτυξιακή Ηπείρου ΑΕ - Αναπτυξιακή ΑΕ ΟΤΑ (Ήπειρος ΑΕ)</t>
  </si>
  <si>
    <t>Στρατηγική ΤΑΠΤοΚ – ΕΚΤ στην περιοχή υλοποίησης του ΤΑΠΤοΚ-Leader της Ήπειρος ΑΕ με τίτλο «Επιχειρηματικότητα στην περιοχή Leader μέσω ΤΑΠΤοΚ-ΕΚΤ»</t>
  </si>
  <si>
    <t>Στρατηγική ΤΑΠΤοΚ – ΕΚΤ στην περιοχή υλοποίησης του ΤΑΠΤοΚ-Leader της ΕΤΑΝΑΜ ΑΕ ΟΤΑ με τίτλο «Δράσεις ΕΚΤ στις περιοχές ΤΑΠΤοΚ των Προγραμμάτων Αγροτικής Ανάπτυξης και Αλιείας &amp; Θάλασσας»</t>
  </si>
  <si>
    <t>Αναπτυξιακή Νοτίου Ηπείρου Αμβρακικού – Αναπτυξιακή ΑΕ ΟΤΑ (ΕΤΑΝΑΜ ΑΕ ΟΤΑ)</t>
  </si>
  <si>
    <t>ΤΑΠΤΟΚ Αρκαδία 2020 ΑΜΚΕ</t>
  </si>
  <si>
    <t>ΟΤΔ Αναπτυξιακής Λασιθίου Α.Α.Ε. Ο.Τ.Α,</t>
  </si>
  <si>
    <t>ΟΤΔ Αναπτυξιακή Ηρακλείου Α.Α.Ε. Ο.Τ.Α</t>
  </si>
  <si>
    <t>ΑΚΟΜΜ-Ψηλορείτη Α.Α.Ε. Ο.Τ.Α</t>
  </si>
  <si>
    <t>Οργανισμός Ανάπτυξης Κρήτης ΑΕ</t>
  </si>
  <si>
    <t>Στρατηγικό Σχέδιο για τη Βιώσιμη Αστική Ανάπτυξη Δήμου Ιωαννιτών</t>
  </si>
  <si>
    <t>Στρατηγικό Σχέδιο Ολοκληρωμένης Χωρικής Επένδυσης για άλλες χωρικές Στρατηγικές στην Περιοχή Λιμνοθάλασσας Μεσολογγίου - Αιτωλικού</t>
  </si>
  <si>
    <t>Στρατηγικό Σχέδιο Ολοκληρωμένης Χωρικής Επένδυσης για άλλες χωρικές Στρατηγικές στην ευρύτερη περιοχή του Άξονα Κατακόλου – Αρχαίας Ολυμπίας</t>
  </si>
  <si>
    <t>Βιώσιμη Αστική Ανάπτυξη Πειραιά</t>
  </si>
  <si>
    <t>Στρατηγικής Βιώσιμης Αστικής Ανάπτυξης περιοχής Κόβα Δήμου Ρόδου</t>
  </si>
  <si>
    <t>α/α ΟΧΕ-ΒΑΑ</t>
  </si>
  <si>
    <t xml:space="preserve">Ημαθία - Δράσεις ΕΚΤ στις Περιοχές ΤΑΠΤΟΚ του ΠΑΑ και του Προγράμματος Αλιεία και Θάλασσα </t>
  </si>
  <si>
    <t xml:space="preserve">Πέλλα - Δράσεις ΕΚΤ στις Περιοχές ΤΑΠΤΟΚ του ΠΑΑ και του Προγράμματος Αλιεία και Θάλασσα </t>
  </si>
  <si>
    <t xml:space="preserve"> Πιερία - Δράσεις ΕΚΤ στις Περιοχές ΤΑΠΤΟΚ του ΠΑΑ και του Προγράμματος Αλιεία και Θάλασσα </t>
  </si>
  <si>
    <t xml:space="preserve"> Σέρρες - Δράσεις ΕΚΤ στις Περιοχές ΤΑΠΤΟΚ του ΠΑΑ και του Προγράμματος Αλιεία και Θάλασσα </t>
  </si>
  <si>
    <t xml:space="preserve">Χαλκιδική - Δράσεις ΕΚΤ στις Περιοχές ΤΑΠΤΟΚ του ΠΑΑ και του Προγράμματος Αλιεία και Θάλασσα </t>
  </si>
  <si>
    <t>Στρατηγικής Τοπικής Ανάπτυξης με Πρωτοβουλία Τοπικών Κοινοτήτων (ΤΑΠΤοΚ-ΕΚΤ) της Αναπτυξιακής Λασιθίου Α.Α.Ε. Ο.Τ.Α</t>
  </si>
  <si>
    <t>Στρατηγικής Τοπικής Ανάπτυξης με Πρωτοβουλία Τοπικών Κοινοτήτων (ΤΑΠΤοΚ-ΕΚΤ) της Αναπτυξιακής Ηρακλείου Α.Α.Ε. Ο.Τ.Α</t>
  </si>
  <si>
    <t>Στρατηγικής Τοπικής Ανάπτυξης με Πρωτοβουλία Τοπικών Κοινοτήτων (ΤΑΠΤοΚ-ΕΚΤ) του ΑΚΟΜΜ-ΨΗΛΟΡΕΙΤΗ Α.Α.Ε. Ο.Τ.Α</t>
  </si>
  <si>
    <t>Στρατηγικής Τοπικής Ανάπτυξης με Πρωτοβουλία Τοπικών Κοινοτήτων (ΤΑΠΤοΚ-ΕΚΤ) του Οργανισμού Ανάπτυξης Κρήτης ΑΕ</t>
  </si>
  <si>
    <t>ΟΤΔ Αναπτυξιακή Κιλκίς ΑΕ ΟΤΑ</t>
  </si>
  <si>
    <t xml:space="preserve">ΟΧΕ - Πολιτιστική, Περιβαλλοντική, Τουριστική Διαδρομή Περιφέρειας Στερεάς Ελλάδας </t>
  </si>
  <si>
    <t>Στρατηγική Βιώσιμης Αστικής Ανάπτυξης των Δήμων Άργους - Μυκηνών και Ναυπλιέων</t>
  </si>
  <si>
    <t>ΕΤΠΑ</t>
  </si>
  <si>
    <t>ΕΚΤ</t>
  </si>
  <si>
    <t>Συνολική ΔΔ (ΕΤΠΑ)</t>
  </si>
  <si>
    <t>Συνολική ΔΔ (ΕΚΤ)</t>
  </si>
  <si>
    <t xml:space="preserve">Κιλκίς - Δράσεις ΕΚΤ στις Περιοχές ΤΑΠΤΟΚ του ΠΑΑ και του Προγράμματος Αλιεία και Θάλασσα </t>
  </si>
  <si>
    <t>ΒΑΑ</t>
  </si>
  <si>
    <t>α/α (Μελέτη ΕΕΤΑΑ)</t>
  </si>
  <si>
    <t>2ος α/α ΟΧΕ-ΒΑΑ</t>
  </si>
  <si>
    <t>Αριθμός ενταγμένων έργων (Σύνολο)</t>
  </si>
  <si>
    <t>ΕΤΠΑ &amp; ΕΚΤ</t>
  </si>
  <si>
    <t>Ταμεία</t>
  </si>
  <si>
    <t>Ημερομηνία έγκρισης</t>
  </si>
  <si>
    <t>Αστική αρχή / Συντονιστής φορέας</t>
  </si>
  <si>
    <t>Τύπος παρέμβασης</t>
  </si>
  <si>
    <t>Κωδ. Στρατηγικής (Μελέτη ΕΕΤΑΑ)</t>
  </si>
  <si>
    <t>Επενδυτικές Προτεραιότητες</t>
  </si>
  <si>
    <t>Κωδικός ΕΠ</t>
  </si>
  <si>
    <t>Ανατολικής Μακεδονίας Θράκης</t>
  </si>
  <si>
    <t>Κεντρικής Μακεδονίας</t>
  </si>
  <si>
    <t>Δυτικής Μακεδονίας</t>
  </si>
  <si>
    <t>Ηπείρου</t>
  </si>
  <si>
    <t>Στερεάς Ελλάδας</t>
  </si>
  <si>
    <t>Δυτικής Ελλάδας</t>
  </si>
  <si>
    <t>Κρήτης</t>
  </si>
  <si>
    <t>Βορείου Αιγαίου</t>
  </si>
  <si>
    <t>Νοτίου Αιγαίου</t>
  </si>
  <si>
    <t>Θεσσαλίας</t>
  </si>
  <si>
    <t>Πελοποννήσου</t>
  </si>
  <si>
    <t>Αττικής</t>
  </si>
  <si>
    <t>Ιονίων Νήσων</t>
  </si>
  <si>
    <t>Ενταγμένα έργα - Σύνολο (Συγχρ. ΔΔ)</t>
  </si>
  <si>
    <t>Νομικές Δεσμεύσεις - Σύνολο (Συγχρ. ΔΔ)</t>
  </si>
  <si>
    <t>Πληρωμές - Σύνολο (Συγχρ. ΔΔ)</t>
  </si>
  <si>
    <t>% ενταγμένων έργων (σύνολο) στο συνολικό Π/Υ της Στρατηγικής</t>
  </si>
  <si>
    <t>% νομικών δεσμεύσεων (σύνολο) στα ενταγμένα (σύνολο)</t>
  </si>
  <si>
    <t>Αριθμός ενταγμένων έργων (ΕΤΠΑ)</t>
  </si>
  <si>
    <t>Ενταγμένα έργα - ΕΤΠΑ (Συγχρ. ΔΔ)</t>
  </si>
  <si>
    <t>Νομικές Δεσμεύσεις - ΕΤΠΑ (Συγχρ. ΔΔ)</t>
  </si>
  <si>
    <t>Πληρωμές - ΕΤΠΑ (Συγχρ. ΔΔ)</t>
  </si>
  <si>
    <t>% νομικών δεσμεύσεων (ΕΤΠΑ) στα ενταγμένα (ΕΤΠΑ)</t>
  </si>
  <si>
    <t>% ενταγμένων έργων (ΕΤΠΑ) στον Π/Υ ΕΤΠΑ της Στρατηγικής</t>
  </si>
  <si>
    <t>Αριθμός ενταγμένων έργων (ΕΚΤ)</t>
  </si>
  <si>
    <t>Ενταγμένα έργα - ΕΚΤ (Συγχρ. ΔΔ)</t>
  </si>
  <si>
    <t>Νομικές Δεσμεύσεις - ΕΚΤ (Συγχρ. ΔΔ)</t>
  </si>
  <si>
    <t>Πληρωμές - ΕΚΤ (Συγχρ. ΔΔ)</t>
  </si>
  <si>
    <t>% ενταγμένων έργων (ΕΚΤ) στον Π/Υ ΕΚΤ της Στρατηγικής</t>
  </si>
  <si>
    <t>% νομικών δεσμεύσεων (ΕΚΤ) στα ενταγμένα (ΕΚΤ)</t>
  </si>
  <si>
    <t>-</t>
  </si>
  <si>
    <t>Row Labels</t>
  </si>
  <si>
    <t>Grand Total</t>
  </si>
  <si>
    <t>Κωδικός Επιχειρησιακού Προγράμματος</t>
  </si>
  <si>
    <t>Σύνολο</t>
  </si>
  <si>
    <t>ΔΔ Επιχειρησιακού Προγράμματος</t>
  </si>
  <si>
    <t>ΤΑΠΤοΚ</t>
  </si>
  <si>
    <t>Αριθμός</t>
  </si>
  <si>
    <t>ΔΔ</t>
  </si>
  <si>
    <t>α/α για Παραδοτέο</t>
  </si>
  <si>
    <t>3a</t>
  </si>
  <si>
    <t>3d</t>
  </si>
  <si>
    <t>4c</t>
  </si>
  <si>
    <t>6b</t>
  </si>
  <si>
    <t>6c</t>
  </si>
  <si>
    <t>6d</t>
  </si>
  <si>
    <t>7b</t>
  </si>
  <si>
    <t>8iii</t>
  </si>
  <si>
    <t>9a</t>
  </si>
  <si>
    <t>3c</t>
  </si>
  <si>
    <t>4e</t>
  </si>
  <si>
    <t>5a</t>
  </si>
  <si>
    <t>8v</t>
  </si>
  <si>
    <t>6a</t>
  </si>
  <si>
    <t>6e</t>
  </si>
  <si>
    <t>9b</t>
  </si>
  <si>
    <t>9d</t>
  </si>
  <si>
    <t>9i</t>
  </si>
  <si>
    <t>9ii</t>
  </si>
  <si>
    <t>9iv</t>
  </si>
  <si>
    <t>9vi</t>
  </si>
  <si>
    <t>2c</t>
  </si>
  <si>
    <t>5a,6b</t>
  </si>
  <si>
    <t>2b</t>
  </si>
  <si>
    <t>5b</t>
  </si>
  <si>
    <t>10a</t>
  </si>
  <si>
    <t>1b</t>
  </si>
  <si>
    <t>3c,3d</t>
  </si>
  <si>
    <t>9iii</t>
  </si>
  <si>
    <t>1b,3a</t>
  </si>
  <si>
    <t>7a</t>
  </si>
  <si>
    <t>7c</t>
  </si>
  <si>
    <t>Ανατολική Μακεδονία Θράκη</t>
  </si>
  <si>
    <t>Κεντρική Μακεδονία</t>
  </si>
  <si>
    <t>Θεσσαλία</t>
  </si>
  <si>
    <t>Δυτική Ελλάδα</t>
  </si>
  <si>
    <t>Δυτική Μακεδονία</t>
  </si>
  <si>
    <t>Στερεά Ελλάδα</t>
  </si>
  <si>
    <t>Πελοπόννησος</t>
  </si>
  <si>
    <t>Ιόνια Νησιά</t>
  </si>
  <si>
    <t>Βόρειο Αιγαίο</t>
  </si>
  <si>
    <t>Κρήτη</t>
  </si>
  <si>
    <t>Αττική</t>
  </si>
  <si>
    <t>Νότιο Αιγαίο</t>
  </si>
  <si>
    <t>Τεχνική Βοήθεια</t>
  </si>
  <si>
    <t>Αριθμός ενταγμένων έργων - Σύνολο (Ποσοστό)</t>
  </si>
  <si>
    <t>Συγχρ. ΔΔ Ενταγμένων έργα - Σύνολο (Ποσοστό)</t>
  </si>
  <si>
    <t>Συγχρ. ΔΔ Νομικών Δεσμεύσεων - Σύνολο (Ποσοστό)</t>
  </si>
  <si>
    <t>Συγχρ. ΔΔ Πληρωμών - Σύνολο (Ποσοστό)</t>
  </si>
  <si>
    <t>% ενταγμένων έργων (σύνολο) στο συνολικό Π/Υ ΠΕΠ</t>
  </si>
  <si>
    <t>Κωδικός Επενδυτικής Προτεραιότητας</t>
  </si>
  <si>
    <t>Συνολική ΔΔ</t>
  </si>
  <si>
    <t>ΔΔ Χωρικών Στρατηγικών</t>
  </si>
  <si>
    <t>% ενταγμένων έργων (σύνολο) στο συνολικό Π/Υ Χωρικών Στρατηγικών</t>
  </si>
  <si>
    <t>Αριθμός ενταγμένων έργων</t>
  </si>
  <si>
    <t>Sum of Αριθμός ενταγμένων έργων (Σύνολο)</t>
  </si>
  <si>
    <t>Sum of Ενταγμένα έργα - Σύνολο (Συγχρ. ΔΔ)</t>
  </si>
  <si>
    <t>Sum of Νομικές Δεσμεύσεις - Σύνολο (Συγχρ. ΔΔ)</t>
  </si>
  <si>
    <t>Sum of Πληρωμές - Σύνολο (Συγχρ. ΔΔ)</t>
  </si>
  <si>
    <t>% πληρωμών (σύνολο) στα ενταγμένα (σύνολο)</t>
  </si>
  <si>
    <t>% πληρωμών (σύνολο)  στα ενταγμένα (σύνολο)</t>
  </si>
  <si>
    <t>% πληρωμών (ΕΤΠΑ) στα ενταγμένα (ΕΤΠΑ)</t>
  </si>
  <si>
    <t>% πληρωμών (ΕΚΤ) στα ενταγμένα (ΕΚΤ)</t>
  </si>
  <si>
    <t>ΘΕΣΣΑΛΟΝΙΚΗ ΥΠΟΛΟΙΠΑ και Χαλκηδόνα - Δέλτα - Δράσεις ΕΚΤ στις Περιοχές ΤΑΠΤΟΚ του ΠΑΑ και του Προγράμματος Αλιεία και Θάλασσα</t>
  </si>
  <si>
    <t>Στρατηγική και Σχέδιο Δράσης ΤΑΠΤοΚ/CLLD «Αρκαδία 2020»</t>
  </si>
  <si>
    <t>Sum of Συνολική ΔΔ</t>
  </si>
  <si>
    <t>% ενταγμένων έργων (σύνολο) στο συνολικό Π/Υ τύπου χωρικού εργαλείου</t>
  </si>
  <si>
    <t>Ποσοστιαία κατανομή Δημοσίας Δαπάνης των χωρικών εργαλείων στον εγκεκριμένο προϋπολογισμό των ΠΕΠ</t>
  </si>
  <si>
    <t>Κατανομή χωρικών εργαλείων κατά είδος και Δημοσία Δαπάνη ανά Περιφέρεια</t>
  </si>
  <si>
    <t>Ποσοστιαία κατανομή Δημοσίας Δαπάνης των χωρικών εργαλείων στον εγκεκριμένο προϋπολογισμό των χωρικών στρατηγικών</t>
  </si>
  <si>
    <t>% ενταγμένων έργων (σύνολο) στο συνολικό Π/Υ ενταγμένων έργων</t>
  </si>
  <si>
    <t>Κατανομή και χρηματοδοτικά στοιχεία υλοποίησης ενταγμένων έργων χωρικών στρατηγικών κατά ΠΕΠ (πλην μεταφερόμενων και αποχαρακτηρισμένων)</t>
  </si>
  <si>
    <t xml:space="preserve">Κατανομή και χρηματοδοτικά στοιχεία υλοποίησης μεταφερόμενων και αποχαρακτηρισμένων έργων χωρικών στρατηγικών κατά ΠΕΠ </t>
  </si>
  <si>
    <t>Κατανομή και χρηματοδοτικά στοιχεία υλοποίησης έργων χωρικών στρατηγικών κατά ΠΕΠ (σύνολο έργων)</t>
  </si>
  <si>
    <t>Ταμείο</t>
  </si>
  <si>
    <t>% ενταγμένων έργων (σύνολο) στο συνολικό Π/Υ ταμείου</t>
  </si>
  <si>
    <t>Κατανομή και χρηματοδοτικά στοιχεία υλοποίησης ενταγμένων έργων χωρικών στρατηγικών κατά ΠΕΠ και ανά επενδυτική προτεραιότητα (πλην μεταφερόμενων και αποχαρακτηρισμένων)</t>
  </si>
  <si>
    <t>Κατανομή και χρηματοδοτικά στοιχεία υλοποίησης ενταγμένων έργων χωρικών εργαλείων (πλην μεταφερόμενων και αποχαρακτηρισμένων) ανά τύπο χωρικής στρατηγικής</t>
  </si>
  <si>
    <t>Κατανομή και χρηματοδοτικά στοιχεία υλοποίησης ενταγμένων έργων χωρικών εργαλείων (πλην μεταφερόμενων και αποχαρακτηρισμένων) ανά Ευρωπαϊκό Διαρθρωτικό και Επενδυτικό Ταμείο (ΕΔΕΤ)</t>
  </si>
  <si>
    <t>Χωρικό Εργαλείο</t>
  </si>
  <si>
    <t>(All)</t>
  </si>
  <si>
    <t>Sum of Συνολική ΔΔ (ΕΤΠΑ)</t>
  </si>
  <si>
    <t>Sum of Συνολική ΔΔ (ΕΚΤ)</t>
  </si>
  <si>
    <t>Σύνολο ΒΑΑ</t>
  </si>
  <si>
    <t>Σύνολο ΟΧΕ</t>
  </si>
  <si>
    <t>Σύνολο ΤΑΠΤοΚ</t>
  </si>
  <si>
    <t>Κατανομή και στοιχεία υλοποίησης ενταγμένων έργων χωρικών εργαλείων ανά χωρικό εργαλείο και Ευρωπαϊκό Διαρθρωτικό και Επενδυτικό Ταμείο (ΕΔΕΤ) (2)</t>
  </si>
  <si>
    <t>Κατανομή ενταγμένων έργων χωρικών εργαλείων και χρηματοδοτικών στοιχείων υλοποίησής τους ανά χωρικό εργαλείο και Ευρωπαϊκό Διαρθρωτικό και Επενδυτικό Ταμείο (ΕΔΕΤ)
 (1)</t>
  </si>
  <si>
    <t>Κατανομή και χρηματοδοτικά στοιχεία υλοποίησης ενταγμένων έργων χωρικών στρατηγικών ανά επενδυτική προτεραιότητα</t>
  </si>
  <si>
    <t>Κατανομή ενταγμένων έργων χωρικών εργαλείων κατά χωρικό εργαλείο και επενδυτική προτεραιότητα</t>
  </si>
  <si>
    <t>6</t>
  </si>
  <si>
    <t>7</t>
  </si>
  <si>
    <t>9</t>
  </si>
  <si>
    <t>10</t>
  </si>
  <si>
    <t>12</t>
  </si>
  <si>
    <t>15</t>
  </si>
  <si>
    <t>16</t>
  </si>
  <si>
    <t>Κατανομή ενταγμένων έργων κρατικών ενισχύσεων ανά Περιφέρεια και επενδυτική προτεραιότητα</t>
  </si>
  <si>
    <t>Κωδικός Περιφέρειας</t>
  </si>
  <si>
    <t>Περιφέρειες</t>
  </si>
  <si>
    <t>Κατανομή ενταγμένων έργων μη κρατικών ενισχύσεων ανά Περιφέρεια και επενδυτική προτεραιότητα</t>
  </si>
  <si>
    <t>5 - Ανατολική Μακεδονία Θράκη</t>
  </si>
  <si>
    <t>6 - Κεντρική Μακεδονία</t>
  </si>
  <si>
    <t>7 - Θεσσαλία</t>
  </si>
  <si>
    <t>8 - Ηπείρου</t>
  </si>
  <si>
    <t>9 - Δυτική Ελλάδα</t>
  </si>
  <si>
    <t>10 - Δυτική Μακεδονία</t>
  </si>
  <si>
    <t>11 - Στερεά Ελλάδα</t>
  </si>
  <si>
    <t>12 - Πελοπόννησος</t>
  </si>
  <si>
    <t>13 - Ιόνια Νησιά</t>
  </si>
  <si>
    <t>14 - Βόρειο Αιγαίο</t>
  </si>
  <si>
    <t>15 - Κρήτη</t>
  </si>
  <si>
    <t>16 - Αττική</t>
  </si>
  <si>
    <t>17 - Νότιο Αιγαίο</t>
  </si>
  <si>
    <t>Αριθμός ενταγμένων έργων (% επί του Συνόλου)</t>
  </si>
  <si>
    <t>Ενταγμένα έργα - % επί του Συνόλου (Συγχρ. ΔΔ)</t>
  </si>
  <si>
    <t>Νομικές Δεσμεύσεις - % επί του Συνόλου (Συγχρ. ΔΔ)</t>
  </si>
  <si>
    <t>Πληρωμές - % επί του Συνόλου (Συγχρ. ΔΔ)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</si>
</sst>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61"/>
      <scheme val="minor"/>
    </font>
    <font>
      <b/>
      <sz val="9"/>
      <color rgb="FFFFFFFF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9"/>
      <color rgb="FF000000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9"/>
      <color theme="0"/>
      <name val="Calibri"/>
      <family val="2"/>
      <charset val="161"/>
      <scheme val="minor"/>
    </font>
    <font>
      <sz val="9"/>
      <color theme="1" tint="0.499984740745262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9"/>
      <color rgb="FF000000"/>
      <name val="Calibri"/>
      <family val="2"/>
      <charset val="161"/>
      <scheme val="minor"/>
    </font>
    <font>
      <sz val="9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2" fillId="0" borderId="1" xfId="0" applyFont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10" fontId="2" fillId="0" borderId="1" xfId="1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0" fontId="6" fillId="5" borderId="1" xfId="1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3" fontId="6" fillId="5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7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0" fontId="2" fillId="0" borderId="0" xfId="0" applyFont="1" applyAlignment="1">
      <alignment wrapText="1"/>
    </xf>
    <xf numFmtId="10" fontId="6" fillId="5" borderId="1" xfId="1" applyNumberFormat="1" applyFont="1" applyFill="1" applyBorder="1" applyAlignment="1">
      <alignment horizontal="right" vertical="center" wrapText="1"/>
    </xf>
    <xf numFmtId="10" fontId="5" fillId="0" borderId="1" xfId="1" applyNumberFormat="1" applyFont="1" applyBorder="1" applyAlignment="1">
      <alignment wrapText="1"/>
    </xf>
    <xf numFmtId="10" fontId="7" fillId="0" borderId="1" xfId="1" applyNumberFormat="1" applyFont="1" applyBorder="1" applyAlignment="1">
      <alignment wrapText="1"/>
    </xf>
    <xf numFmtId="0" fontId="1" fillId="5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0" quotePrefix="1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3" fontId="2" fillId="0" borderId="3" xfId="0" quotePrefix="1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" fontId="3" fillId="3" borderId="3" xfId="0" quotePrefix="1" applyNumberFormat="1" applyFont="1" applyFill="1" applyBorder="1" applyAlignment="1">
      <alignment horizontal="center" vertical="center" wrapText="1"/>
    </xf>
    <xf numFmtId="3" fontId="2" fillId="3" borderId="3" xfId="0" quotePrefix="1" applyNumberFormat="1" applyFont="1" applyFill="1" applyBorder="1" applyAlignment="1">
      <alignment horizontal="center" vertical="center" wrapText="1"/>
    </xf>
    <xf numFmtId="10" fontId="2" fillId="3" borderId="3" xfId="0" quotePrefix="1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" fontId="3" fillId="0" borderId="3" xfId="0" quotePrefix="1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1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0" fontId="0" fillId="0" borderId="0" xfId="1" applyNumberFormat="1" applyFont="1"/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4" fontId="9" fillId="0" borderId="3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10" fontId="6" fillId="5" borderId="1" xfId="0" applyNumberFormat="1" applyFont="1" applyFill="1" applyBorder="1" applyAlignment="1">
      <alignment horizontal="center" vertical="center" wrapText="1"/>
    </xf>
    <xf numFmtId="4" fontId="2" fillId="3" borderId="3" xfId="0" quotePrefix="1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10" fontId="2" fillId="0" borderId="4" xfId="0" quotePrefix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4" fontId="0" fillId="0" borderId="0" xfId="0" applyNumberFormat="1"/>
    <xf numFmtId="10" fontId="2" fillId="0" borderId="3" xfId="0" quotePrefix="1" applyNumberFormat="1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wrapText="1"/>
    </xf>
    <xf numFmtId="4" fontId="7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10" fontId="10" fillId="0" borderId="1" xfId="1" applyNumberFormat="1" applyFont="1" applyBorder="1" applyAlignment="1">
      <alignment wrapText="1"/>
    </xf>
    <xf numFmtId="0" fontId="1" fillId="5" borderId="5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1" xfId="0" quotePrefix="1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3" fontId="9" fillId="0" borderId="1" xfId="0" applyNumberFormat="1" applyFont="1" applyBorder="1" applyAlignment="1">
      <alignment horizontal="center" vertical="top" wrapText="1"/>
    </xf>
    <xf numFmtId="3" fontId="9" fillId="0" borderId="1" xfId="0" applyNumberFormat="1" applyFont="1" applyBorder="1" applyAlignment="1">
      <alignment horizontal="right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0" fillId="0" borderId="0" xfId="0" applyNumberFormat="1"/>
    <xf numFmtId="0" fontId="10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10" fontId="2" fillId="3" borderId="4" xfId="0" quotePrefix="1" applyNumberFormat="1" applyFont="1" applyFill="1" applyBorder="1" applyAlignment="1">
      <alignment horizontal="center" vertical="center" wrapText="1"/>
    </xf>
    <xf numFmtId="10" fontId="2" fillId="3" borderId="4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 baseline="0"/>
              <a:t>Ποσοστό υλοποίησης Χωρικών Στρατηγικών Περιφέρειας (ΕΤΠΑ)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'ΧΣ-εντός 14-20'!$AA$1</c:f>
              <c:strCache>
                <c:ptCount val="1"/>
                <c:pt idx="0">
                  <c:v>% ενταγμένων έργων (ΕΤΠΑ) στον Π/Υ ΕΤΠΑ της Στρατηγικής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'ΧΣ-εντός 14-20'!$H$2:$H$66</c:f>
              <c:strCache>
                <c:ptCount val="65"/>
                <c:pt idx="0">
                  <c:v>Αλεξανδρούπολη «Ελκυστική Πόλη»</c:v>
                </c:pt>
                <c:pt idx="1">
                  <c:v>Ολοκληρωμένη Χωρική Επένδυση Πολιτιστικής Διαδρομής Εγνατίας Οδού</c:v>
                </c:pt>
                <c:pt idx="2">
                  <c:v>Στρατηγική Βιώσιμης Αστικής Ανάπτυξης Δήμου Δράμας</c:v>
                </c:pt>
                <c:pt idx="3">
                  <c:v>«Καβάλα 2023: Δημιουργική πόλη – τουριστικός προορισμός αριστείας»</c:v>
                </c:pt>
                <c:pt idx="4">
                  <c:v>Στρατηγική Βιώσιμης Αστικής Ανάπτυξης της Μητροπολιτικής Ενότητας Θεσσαλονίκης</c:v>
                </c:pt>
                <c:pt idx="5">
                  <c:v>Στρατηγική Βιώσιμης Αστικής Ανάπτυξης Δήμου Βέροιας</c:v>
                </c:pt>
                <c:pt idx="6">
                  <c:v>Στρατηγική Βιώσιμης Αστικής Ανάπτυξης για την πόλη των Γιαννιτσών του Δήμου Πέλλας</c:v>
                </c:pt>
                <c:pt idx="7">
                  <c:v>«Έδεσσα- Αστική αναζωογόνηση»</c:v>
                </c:pt>
                <c:pt idx="8">
                  <c:v>Στρατηγική Βιώσιμης Αστικής Ανάπτυξης Δήμου Κατερίνης</c:v>
                </c:pt>
                <c:pt idx="9">
                  <c:v>Στρατηγική Βιώσιμης Αστικής Ανάπτυξης Δήμου Νάουσας, Ηρωικής Πόλεως Νάουσας</c:v>
                </c:pt>
                <c:pt idx="10">
                  <c:v>Στρατηγική Βιώσιμης Αστικής Ανάπτυξης Δήμου Σερρών</c:v>
                </c:pt>
                <c:pt idx="11">
                  <c:v>Κοζάνη «Η Πόλη κινείται… κάνουμε μαζί το επόμενο βήμα!»</c:v>
                </c:pt>
                <c:pt idx="12">
                  <c:v>Γρεβενά 2020</c:v>
                </c:pt>
                <c:pt idx="13">
                  <c:v>Πτολεμαΐδα «Εδώ ζούμε … Καλύτερα»</c:v>
                </c:pt>
                <c:pt idx="14">
                  <c:v>Καστοριά «Ευρωπαϊκή Πόλη να Ζεις και να Επισκεφτείς»</c:v>
                </c:pt>
                <c:pt idx="15">
                  <c:v>Φλώρινα «Βιώσιμη πόλη, πύλη πολιτισμού»</c:v>
                </c:pt>
                <c:pt idx="16">
                  <c:v>ΟΧΕ Αξιοποίησης Λιμνών Δυτικής Μακεδονίας</c:v>
                </c:pt>
                <c:pt idx="17">
                  <c:v>Στρατηγικό Σχέδιο για τη Βιώσιμη Αστική Ανάπτυξη Δήμου Ιωαννιτών</c:v>
                </c:pt>
                <c:pt idx="18">
                  <c:v>Πολιτιστική Διαδρομή στα Αρχαία Θέατρα της Ηπείρου</c:v>
                </c:pt>
                <c:pt idx="19">
                  <c:v>Λάρισα «Η Πόλη στο Προσκήνιο»</c:v>
                </c:pt>
                <c:pt idx="20">
                  <c:v>Στρατηγική Βιώσιμης Αστικής Ανάπτυξης Δήμου Βόλου</c:v>
                </c:pt>
                <c:pt idx="21">
                  <c:v>«Καρδίτσα, πόλη να ζεις»</c:v>
                </c:pt>
                <c:pt idx="22">
                  <c:v>«Τρίκαλα: Μια ανοιχτή πόλη-πρότυπο στις όχθες του Ληθαίου»</c:v>
                </c:pt>
                <c:pt idx="23">
                  <c:v>«Ολοκληρωμένο Σχέδιο Βιώσιμης Αστικής Ανάπτυξης (ΟΣΒΑΑ) για την ανάδειξη της πόλης της Λαμίας ως Διεθνώς Αναγνωρίσιμου Πολιτιστικού Προορισμού με αξιοποίηση της Ολοκληρωμένης Χωρικής Επένδυσης (ΟΧΕ)»</c:v>
                </c:pt>
                <c:pt idx="24">
                  <c:v>Χαλκίδα «Βιώσιμη και έξυπνη πόλη»</c:v>
                </c:pt>
                <c:pt idx="25">
                  <c:v>«Διαδημοτική Αστική Λειτουργική Περιοχή» των Αστικών Κέντρων των Δήμων Λεβαδέων, Θηβαίων και Αλιάρτου-Θεσπιέων ως Περιοχής Ανάδειξης της σύγχρονης Οικονομίας της Επισκεψιμότητας, Βελτίωσης της Ποιότητας Ζωής Πολιτών και Επισκεπτών και διασφάλισης της Κοιν</c:v>
                </c:pt>
                <c:pt idx="26">
                  <c:v>Στρατηγικού και Επιχειρησιακού Σχεδίου (Σχεδίου Δράσης) για την Αστική, Κοινωνική, Περιβαλλοντική και Επιχειρηματική Αναζωογόνηση και Εξυγίανση της ευρύτερης περιοχής της ΛΑΠ Ασωπού (ΟΧΕ ΛΑΠ Ασωπού)</c:v>
                </c:pt>
                <c:pt idx="27">
                  <c:v>«Ολοκληρωμένο Σχέδιο Χωρικής Ανάπτυξης (ΟΣΧΑ) για την ανάδειξη της Πόλης της Κέρκυρας ως Διεθνώς αναγνωρίσιμου Πολύ-θεματικού, Πολύ-προιοντικού και Δημιουργικού Πολιτιστικού Προορισμού</c:v>
                </c:pt>
                <c:pt idx="28">
                  <c:v>Στρατηγική Ολοκληρωμένης Χωρικής Επένδυσης στην περιοχή της Παλικής Κεφαλονιάς</c:v>
                </c:pt>
                <c:pt idx="29">
                  <c:v>Στρατηγική Βιώσιμης Αστικής Ανάπτυξης Δήμου Πατρέων</c:v>
                </c:pt>
                <c:pt idx="30">
                  <c:v>Στρατηγική Βιώσιμης Αστικής Ανάπτυξης Δήμου Αγρινίου</c:v>
                </c:pt>
                <c:pt idx="31">
                  <c:v>Στρατηγικό Σχέδιο Ολοκληρωμένης Χωρικής Επένδυσης για άλλες χωρικές Στρατηγικές στην Περιοχή Λιμνοθάλασσας Μεσολογγίου - Αιτωλικού</c:v>
                </c:pt>
                <c:pt idx="32">
                  <c:v>Στρατηγικό Σχέδιο Ολοκληρωμένης Χωρικής Επένδυσης για άλλες χωρικές Στρατηγικές στην ευρύτερη περιοχή του Άξονα Κατακόλου – Αρχαίας Ολυμπίας</c:v>
                </c:pt>
                <c:pt idx="33">
                  <c:v>«Καλαμάτα 2020:Βιώσιμη και Έξυπνη Πόλη»</c:v>
                </c:pt>
                <c:pt idx="34">
                  <c:v>Στρατηγική Βιώσιμης Αστικής Ανάπτυξης των Δήμων Άργους - Μυκηνών και Ναυπλιέων</c:v>
                </c:pt>
                <c:pt idx="35">
                  <c:v>Στρατηγική Ολοκληρωμένων Χωρικών Επενδύσεων (Ο.Χ.Ε.) για την περιοχή της Μάνης</c:v>
                </c:pt>
                <c:pt idx="36">
                  <c:v>«Αθήνα 2020: Βιώσιμη Ανάπτυξη για τον τουρισμό, τον πολιτισμό, την καινοτομία»</c:v>
                </c:pt>
                <c:pt idx="37">
                  <c:v>Βιώσιμη Αστική Ανάπτυξη Πειραιά</c:v>
                </c:pt>
                <c:pt idx="38">
                  <c:v>Διαδημοτική Εταιρική Σχέση για την Ανάπτυξη της Δυτικής Αθήνας με αξιοποίηση της ΟΧΕ/ΒΑΑ</c:v>
                </c:pt>
                <c:pt idx="39">
                  <c:v>«Η μουσική και η ιστορία των δρόμων»</c:v>
                </c:pt>
                <c:pt idx="40">
                  <c:v>Βιώσιμη Αστική Ανάπτυξη Μυτιλήνης</c:v>
                </c:pt>
                <c:pt idx="41">
                  <c:v>«Ανάδειξη της ταυτότητας της Χίου ως σύγχρονης πόλης»</c:v>
                </c:pt>
                <c:pt idx="42">
                  <c:v>Αξιοποίηση – Ενίσχυση των Αναπτυξιακών Πλεονεκτημάτων των μικρών νησιών της Περιφέρειας Β. Αιγαίου, για την ανάσχεση φαινομένων αναπτυξιακής υστέρησης</c:v>
                </c:pt>
                <c:pt idx="43">
                  <c:v>Στρατηγικής Βιώσιμης Αστικής Ανάπτυξης περιοχής Κόβα Δήμου Ρόδου</c:v>
                </c:pt>
                <c:pt idx="44">
                  <c:v>Ηράκλειο έξυπνη-συνεκτική πόλη, τόπος συνάντησης «5+1» πολιτισμών</c:v>
                </c:pt>
                <c:pt idx="45">
                  <c:v>«Η Αναζωογόνηση του Αστικού Κέντρου των Χανίων με όρους αειφορίας και κοινωνικής συνοχής»</c:v>
                </c:pt>
                <c:pt idx="46">
                  <c:v>Στρατηγικής Ολοκληρωμένης Χωρικής Επένδυσης (OXE) στην ΠΕ Λασιθίου</c:v>
                </c:pt>
                <c:pt idx="47">
                  <c:v>Στρατηγικής Ολοκληρωμένης Χωρικής Επένδυσης (OXE) στην ΠΕ Ρεθύμνου</c:v>
                </c:pt>
                <c:pt idx="48">
                  <c:v>Στρατηγικής Ολοκληρωμένης Χωρικής Επένδυσης (OXE) περιοχών φυσικού κάλλους UNESCO</c:v>
                </c:pt>
                <c:pt idx="49">
                  <c:v>ΘΕΣΣΑΛΟΝΙΚΗ ΥΠΟΛΟΙΠΑ και Χαλκηδόνα - Δέλτα - Δράσεις ΕΚΤ στις Περιοχές ΤΑΠΤΟΚ του ΠΑΑ και του Προγράμματος Αλιεία και Θάλασσα</c:v>
                </c:pt>
                <c:pt idx="50">
                  <c:v>Ημαθία - Δράσεις ΕΚΤ στις Περιοχές ΤΑΠΤΟΚ του ΠΑΑ και του Προγράμματος Αλιεία και Θάλασσα </c:v>
                </c:pt>
                <c:pt idx="51">
                  <c:v>Πέλλα - Δράσεις ΕΚΤ στις Περιοχές ΤΑΠΤΟΚ του ΠΑΑ και του Προγράμματος Αλιεία και Θάλασσα </c:v>
                </c:pt>
                <c:pt idx="52">
                  <c:v> Πιερία - Δράσεις ΕΚΤ στις Περιοχές ΤΑΠΤΟΚ του ΠΑΑ και του Προγράμματος Αλιεία και Θάλασσα </c:v>
                </c:pt>
                <c:pt idx="53">
                  <c:v> Σέρρες - Δράσεις ΕΚΤ στις Περιοχές ΤΑΠΤΟΚ του ΠΑΑ και του Προγράμματος Αλιεία και Θάλασσα </c:v>
                </c:pt>
                <c:pt idx="54">
                  <c:v>Χαλκιδική - Δράσεις ΕΚΤ στις Περιοχές ΤΑΠΤΟΚ του ΠΑΑ και του Προγράμματος Αλιεία και Θάλασσα </c:v>
                </c:pt>
                <c:pt idx="55">
                  <c:v>Στρατηγική ΤΑΠΤοΚ – ΕΚΤ στην περιοχή της Βιώσιμης Αστικής Ανάπτυξης του Δήμου Ιωαννιτών με τίτλο «Τοπικό Πρόγραμμα για την ενίσχυση της απασχόλησης και της επιχειρηματικότητας»</c:v>
                </c:pt>
                <c:pt idx="56">
                  <c:v>Στρατηγική ΤΑΠΤοΚ – ΕΚΤ στην περιοχή υλοποίησης του ΤΑΠΤοΚ-Leader της Ήπειρος ΑΕ με τίτλο «Επιχειρηματικότητα στην περιοχή Leader μέσω ΤΑΠΤοΚ-ΕΚΤ»</c:v>
                </c:pt>
                <c:pt idx="57">
                  <c:v>Στρατηγική ΤΑΠΤοΚ – ΕΚΤ στην περιοχή υλοποίησης του ΤΑΠΤοΚ-Leader της ΕΤΑΝΑΜ ΑΕ ΟΤΑ με τίτλο «Δράσεις ΕΚΤ στις περιοχές ΤΑΠΤοΚ των Προγραμμάτων Αγροτικής Ανάπτυξης και Αλιείας &amp; Θάλασσας»</c:v>
                </c:pt>
                <c:pt idx="58">
                  <c:v>Στρατηγική και Σχέδιο Δράσης ΤΑΠΤοΚ/CLLD «Αρκαδία 2020»</c:v>
                </c:pt>
                <c:pt idx="59">
                  <c:v>Στρατηγικής Τοπικής Ανάπτυξης με Πρωτοβουλία Τοπικών Κοινοτήτων (ΤΑΠΤοΚ-ΕΚΤ) της Αναπτυξιακής Λασιθίου Α.Α.Ε. Ο.Τ.Α</c:v>
                </c:pt>
                <c:pt idx="60">
                  <c:v>Στρατηγικής Τοπικής Ανάπτυξης με Πρωτοβουλία Τοπικών Κοινοτήτων (ΤΑΠΤοΚ-ΕΚΤ) της Αναπτυξιακής Ηρακλείου Α.Α.Ε. Ο.Τ.Α</c:v>
                </c:pt>
                <c:pt idx="61">
                  <c:v>Στρατηγικής Τοπικής Ανάπτυξης με Πρωτοβουλία Τοπικών Κοινοτήτων (ΤΑΠΤοΚ-ΕΚΤ) του ΑΚΟΜΜ-ΨΗΛΟΡΕΙΤΗ Α.Α.Ε. Ο.Τ.Α</c:v>
                </c:pt>
                <c:pt idx="62">
                  <c:v>Στρατηγικής Τοπικής Ανάπτυξης με Πρωτοβουλία Τοπικών Κοινοτήτων (ΤΑΠΤοΚ-ΕΚΤ) του Οργανισμού Ανάπτυξης Κρήτης ΑΕ</c:v>
                </c:pt>
                <c:pt idx="63">
                  <c:v>ΟΧΕ - Πολιτιστική, Περιβαλλοντική, Τουριστική Διαδρομή Περιφέρειας Στερεάς Ελλάδας </c:v>
                </c:pt>
                <c:pt idx="64">
                  <c:v>Κιλκίς - Δράσεις ΕΚΤ στις Περιοχές ΤΑΠΤΟΚ του ΠΑΑ και του Προγράμματος Αλιεία και Θάλασσα </c:v>
                </c:pt>
              </c:strCache>
            </c:strRef>
          </c:cat>
          <c:val>
            <c:numRef>
              <c:f>'ΧΣ-εντός 14-20'!$AA$2:$AA$66</c:f>
              <c:numCache>
                <c:formatCode>0.00%</c:formatCode>
                <c:ptCount val="65"/>
                <c:pt idx="0">
                  <c:v>0.4747519602281704</c:v>
                </c:pt>
                <c:pt idx="1">
                  <c:v>0.83346891173220794</c:v>
                </c:pt>
                <c:pt idx="2">
                  <c:v>0.94971410520393562</c:v>
                </c:pt>
                <c:pt idx="3">
                  <c:v>0.89877723147664557</c:v>
                </c:pt>
                <c:pt idx="4">
                  <c:v>0.27147739695550355</c:v>
                </c:pt>
                <c:pt idx="5">
                  <c:v>0.19878076363636366</c:v>
                </c:pt>
                <c:pt idx="6">
                  <c:v>7.1705432595573437E-2</c:v>
                </c:pt>
                <c:pt idx="7">
                  <c:v>0.16295840092165897</c:v>
                </c:pt>
                <c:pt idx="8">
                  <c:v>2.4990015898251193E-2</c:v>
                </c:pt>
                <c:pt idx="9">
                  <c:v>0.19427024875621893</c:v>
                </c:pt>
                <c:pt idx="10">
                  <c:v>0.25272777206280456</c:v>
                </c:pt>
                <c:pt idx="11">
                  <c:v>5.1678403755868546E-2</c:v>
                </c:pt>
                <c:pt idx="12">
                  <c:v>0.54859778009630822</c:v>
                </c:pt>
                <c:pt idx="13">
                  <c:v>5.6997985276073623E-2</c:v>
                </c:pt>
                <c:pt idx="14">
                  <c:v>0.72543197759433964</c:v>
                </c:pt>
                <c:pt idx="15">
                  <c:v>0.27433559757575754</c:v>
                </c:pt>
                <c:pt idx="16">
                  <c:v>0.7557923985795455</c:v>
                </c:pt>
                <c:pt idx="17">
                  <c:v>2.1818931681318681</c:v>
                </c:pt>
                <c:pt idx="18">
                  <c:v>1.2918732799145298</c:v>
                </c:pt>
                <c:pt idx="19">
                  <c:v>0.63101422293277809</c:v>
                </c:pt>
                <c:pt idx="20">
                  <c:v>1.0271387681799919</c:v>
                </c:pt>
                <c:pt idx="21">
                  <c:v>0.30082924895104896</c:v>
                </c:pt>
                <c:pt idx="22">
                  <c:v>0.9735510781517398</c:v>
                </c:pt>
                <c:pt idx="23">
                  <c:v>0.20310576551724138</c:v>
                </c:pt>
                <c:pt idx="24">
                  <c:v>0</c:v>
                </c:pt>
                <c:pt idx="25">
                  <c:v>0.16758620689655174</c:v>
                </c:pt>
                <c:pt idx="26">
                  <c:v>3.3025762735849055E-2</c:v>
                </c:pt>
                <c:pt idx="27">
                  <c:v>0.65801129691119686</c:v>
                </c:pt>
                <c:pt idx="28">
                  <c:v>0</c:v>
                </c:pt>
                <c:pt idx="29">
                  <c:v>0.97949613079394227</c:v>
                </c:pt>
                <c:pt idx="30">
                  <c:v>0.79018419575936882</c:v>
                </c:pt>
                <c:pt idx="31">
                  <c:v>0.55870366583040632</c:v>
                </c:pt>
                <c:pt idx="32">
                  <c:v>0.36999246391492308</c:v>
                </c:pt>
                <c:pt idx="33">
                  <c:v>0.59755503807303811</c:v>
                </c:pt>
                <c:pt idx="34">
                  <c:v>0.45609809152542369</c:v>
                </c:pt>
                <c:pt idx="35">
                  <c:v>1.1442621107142865</c:v>
                </c:pt>
                <c:pt idx="36">
                  <c:v>0.39141402028753847</c:v>
                </c:pt>
                <c:pt idx="37">
                  <c:v>0.29270782629774972</c:v>
                </c:pt>
                <c:pt idx="38">
                  <c:v>0.12599346280703208</c:v>
                </c:pt>
                <c:pt idx="39">
                  <c:v>9.9879275653923544E-2</c:v>
                </c:pt>
                <c:pt idx="40">
                  <c:v>0.86039666582278485</c:v>
                </c:pt>
                <c:pt idx="41">
                  <c:v>0.51739267714285719</c:v>
                </c:pt>
                <c:pt idx="42">
                  <c:v>0.80853028008456795</c:v>
                </c:pt>
                <c:pt idx="43">
                  <c:v>0.55432303810380668</c:v>
                </c:pt>
                <c:pt idx="44">
                  <c:v>1.0627041152442924</c:v>
                </c:pt>
                <c:pt idx="45">
                  <c:v>0.40931792348328411</c:v>
                </c:pt>
                <c:pt idx="46">
                  <c:v>0.2217124606498195</c:v>
                </c:pt>
                <c:pt idx="47">
                  <c:v>0.36011893359375002</c:v>
                </c:pt>
                <c:pt idx="48">
                  <c:v>0.39490485096153849</c:v>
                </c:pt>
                <c:pt idx="49" formatCode="#,##0">
                  <c:v>0</c:v>
                </c:pt>
                <c:pt idx="50" formatCode="#,##0">
                  <c:v>0</c:v>
                </c:pt>
                <c:pt idx="51" formatCode="#,##0">
                  <c:v>0</c:v>
                </c:pt>
                <c:pt idx="52" formatCode="#,##0">
                  <c:v>0</c:v>
                </c:pt>
                <c:pt idx="53" formatCode="#,##0">
                  <c:v>0</c:v>
                </c:pt>
                <c:pt idx="54" formatCode="#,##0">
                  <c:v>0</c:v>
                </c:pt>
                <c:pt idx="55" formatCode="#,##0">
                  <c:v>0</c:v>
                </c:pt>
                <c:pt idx="56" formatCode="#,##0">
                  <c:v>0</c:v>
                </c:pt>
                <c:pt idx="57" formatCode="#,##0">
                  <c:v>0</c:v>
                </c:pt>
                <c:pt idx="58">
                  <c:v>1.0383080039215686</c:v>
                </c:pt>
                <c:pt idx="59" formatCode="#,##0">
                  <c:v>0</c:v>
                </c:pt>
                <c:pt idx="60" formatCode="#,##0">
                  <c:v>0</c:v>
                </c:pt>
                <c:pt idx="61" formatCode="#,##0">
                  <c:v>0</c:v>
                </c:pt>
                <c:pt idx="62" formatCode="#,##0">
                  <c:v>0</c:v>
                </c:pt>
                <c:pt idx="63" formatCode="#,##0">
                  <c:v>0</c:v>
                </c:pt>
                <c:pt idx="64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9D-49A2-9F10-946C69E36549}"/>
            </c:ext>
          </c:extLst>
        </c:ser>
        <c:ser>
          <c:idx val="1"/>
          <c:order val="1"/>
          <c:tx>
            <c:strRef>
              <c:f>'ΧΣ-εντός 14-20'!$AB$1</c:f>
              <c:strCache>
                <c:ptCount val="1"/>
                <c:pt idx="0">
                  <c:v>% νομικών δεσμεύσεων (ΕΤΠΑ) στα ενταγμένα (ΕΤΠΑ)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'ΧΣ-εντός 14-20'!$H$2:$H$66</c:f>
              <c:strCache>
                <c:ptCount val="65"/>
                <c:pt idx="0">
                  <c:v>Αλεξανδρούπολη «Ελκυστική Πόλη»</c:v>
                </c:pt>
                <c:pt idx="1">
                  <c:v>Ολοκληρωμένη Χωρική Επένδυση Πολιτιστικής Διαδρομής Εγνατίας Οδού</c:v>
                </c:pt>
                <c:pt idx="2">
                  <c:v>Στρατηγική Βιώσιμης Αστικής Ανάπτυξης Δήμου Δράμας</c:v>
                </c:pt>
                <c:pt idx="3">
                  <c:v>«Καβάλα 2023: Δημιουργική πόλη – τουριστικός προορισμός αριστείας»</c:v>
                </c:pt>
                <c:pt idx="4">
                  <c:v>Στρατηγική Βιώσιμης Αστικής Ανάπτυξης της Μητροπολιτικής Ενότητας Θεσσαλονίκης</c:v>
                </c:pt>
                <c:pt idx="5">
                  <c:v>Στρατηγική Βιώσιμης Αστικής Ανάπτυξης Δήμου Βέροιας</c:v>
                </c:pt>
                <c:pt idx="6">
                  <c:v>Στρατηγική Βιώσιμης Αστικής Ανάπτυξης για την πόλη των Γιαννιτσών του Δήμου Πέλλας</c:v>
                </c:pt>
                <c:pt idx="7">
                  <c:v>«Έδεσσα- Αστική αναζωογόνηση»</c:v>
                </c:pt>
                <c:pt idx="8">
                  <c:v>Στρατηγική Βιώσιμης Αστικής Ανάπτυξης Δήμου Κατερίνης</c:v>
                </c:pt>
                <c:pt idx="9">
                  <c:v>Στρατηγική Βιώσιμης Αστικής Ανάπτυξης Δήμου Νάουσας, Ηρωικής Πόλεως Νάουσας</c:v>
                </c:pt>
                <c:pt idx="10">
                  <c:v>Στρατηγική Βιώσιμης Αστικής Ανάπτυξης Δήμου Σερρών</c:v>
                </c:pt>
                <c:pt idx="11">
                  <c:v>Κοζάνη «Η Πόλη κινείται… κάνουμε μαζί το επόμενο βήμα!»</c:v>
                </c:pt>
                <c:pt idx="12">
                  <c:v>Γρεβενά 2020</c:v>
                </c:pt>
                <c:pt idx="13">
                  <c:v>Πτολεμαΐδα «Εδώ ζούμε … Καλύτερα»</c:v>
                </c:pt>
                <c:pt idx="14">
                  <c:v>Καστοριά «Ευρωπαϊκή Πόλη να Ζεις και να Επισκεφτείς»</c:v>
                </c:pt>
                <c:pt idx="15">
                  <c:v>Φλώρινα «Βιώσιμη πόλη, πύλη πολιτισμού»</c:v>
                </c:pt>
                <c:pt idx="16">
                  <c:v>ΟΧΕ Αξιοποίησης Λιμνών Δυτικής Μακεδονίας</c:v>
                </c:pt>
                <c:pt idx="17">
                  <c:v>Στρατηγικό Σχέδιο για τη Βιώσιμη Αστική Ανάπτυξη Δήμου Ιωαννιτών</c:v>
                </c:pt>
                <c:pt idx="18">
                  <c:v>Πολιτιστική Διαδρομή στα Αρχαία Θέατρα της Ηπείρου</c:v>
                </c:pt>
                <c:pt idx="19">
                  <c:v>Λάρισα «Η Πόλη στο Προσκήνιο»</c:v>
                </c:pt>
                <c:pt idx="20">
                  <c:v>Στρατηγική Βιώσιμης Αστικής Ανάπτυξης Δήμου Βόλου</c:v>
                </c:pt>
                <c:pt idx="21">
                  <c:v>«Καρδίτσα, πόλη να ζεις»</c:v>
                </c:pt>
                <c:pt idx="22">
                  <c:v>«Τρίκαλα: Μια ανοιχτή πόλη-πρότυπο στις όχθες του Ληθαίου»</c:v>
                </c:pt>
                <c:pt idx="23">
                  <c:v>«Ολοκληρωμένο Σχέδιο Βιώσιμης Αστικής Ανάπτυξης (ΟΣΒΑΑ) για την ανάδειξη της πόλης της Λαμίας ως Διεθνώς Αναγνωρίσιμου Πολιτιστικού Προορισμού με αξιοποίηση της Ολοκληρωμένης Χωρικής Επένδυσης (ΟΧΕ)»</c:v>
                </c:pt>
                <c:pt idx="24">
                  <c:v>Χαλκίδα «Βιώσιμη και έξυπνη πόλη»</c:v>
                </c:pt>
                <c:pt idx="25">
                  <c:v>«Διαδημοτική Αστική Λειτουργική Περιοχή» των Αστικών Κέντρων των Δήμων Λεβαδέων, Θηβαίων και Αλιάρτου-Θεσπιέων ως Περιοχής Ανάδειξης της σύγχρονης Οικονομίας της Επισκεψιμότητας, Βελτίωσης της Ποιότητας Ζωής Πολιτών και Επισκεπτών και διασφάλισης της Κοιν</c:v>
                </c:pt>
                <c:pt idx="26">
                  <c:v>Στρατηγικού και Επιχειρησιακού Σχεδίου (Σχεδίου Δράσης) για την Αστική, Κοινωνική, Περιβαλλοντική και Επιχειρηματική Αναζωογόνηση και Εξυγίανση της ευρύτερης περιοχής της ΛΑΠ Ασωπού (ΟΧΕ ΛΑΠ Ασωπού)</c:v>
                </c:pt>
                <c:pt idx="27">
                  <c:v>«Ολοκληρωμένο Σχέδιο Χωρικής Ανάπτυξης (ΟΣΧΑ) για την ανάδειξη της Πόλης της Κέρκυρας ως Διεθνώς αναγνωρίσιμου Πολύ-θεματικού, Πολύ-προιοντικού και Δημιουργικού Πολιτιστικού Προορισμού</c:v>
                </c:pt>
                <c:pt idx="28">
                  <c:v>Στρατηγική Ολοκληρωμένης Χωρικής Επένδυσης στην περιοχή της Παλικής Κεφαλονιάς</c:v>
                </c:pt>
                <c:pt idx="29">
                  <c:v>Στρατηγική Βιώσιμης Αστικής Ανάπτυξης Δήμου Πατρέων</c:v>
                </c:pt>
                <c:pt idx="30">
                  <c:v>Στρατηγική Βιώσιμης Αστικής Ανάπτυξης Δήμου Αγρινίου</c:v>
                </c:pt>
                <c:pt idx="31">
                  <c:v>Στρατηγικό Σχέδιο Ολοκληρωμένης Χωρικής Επένδυσης για άλλες χωρικές Στρατηγικές στην Περιοχή Λιμνοθάλασσας Μεσολογγίου - Αιτωλικού</c:v>
                </c:pt>
                <c:pt idx="32">
                  <c:v>Στρατηγικό Σχέδιο Ολοκληρωμένης Χωρικής Επένδυσης για άλλες χωρικές Στρατηγικές στην ευρύτερη περιοχή του Άξονα Κατακόλου – Αρχαίας Ολυμπίας</c:v>
                </c:pt>
                <c:pt idx="33">
                  <c:v>«Καλαμάτα 2020:Βιώσιμη και Έξυπνη Πόλη»</c:v>
                </c:pt>
                <c:pt idx="34">
                  <c:v>Στρατηγική Βιώσιμης Αστικής Ανάπτυξης των Δήμων Άργους - Μυκηνών και Ναυπλιέων</c:v>
                </c:pt>
                <c:pt idx="35">
                  <c:v>Στρατηγική Ολοκληρωμένων Χωρικών Επενδύσεων (Ο.Χ.Ε.) για την περιοχή της Μάνης</c:v>
                </c:pt>
                <c:pt idx="36">
                  <c:v>«Αθήνα 2020: Βιώσιμη Ανάπτυξη για τον τουρισμό, τον πολιτισμό, την καινοτομία»</c:v>
                </c:pt>
                <c:pt idx="37">
                  <c:v>Βιώσιμη Αστική Ανάπτυξη Πειραιά</c:v>
                </c:pt>
                <c:pt idx="38">
                  <c:v>Διαδημοτική Εταιρική Σχέση για την Ανάπτυξη της Δυτικής Αθήνας με αξιοποίηση της ΟΧΕ/ΒΑΑ</c:v>
                </c:pt>
                <c:pt idx="39">
                  <c:v>«Η μουσική και η ιστορία των δρόμων»</c:v>
                </c:pt>
                <c:pt idx="40">
                  <c:v>Βιώσιμη Αστική Ανάπτυξη Μυτιλήνης</c:v>
                </c:pt>
                <c:pt idx="41">
                  <c:v>«Ανάδειξη της ταυτότητας της Χίου ως σύγχρονης πόλης»</c:v>
                </c:pt>
                <c:pt idx="42">
                  <c:v>Αξιοποίηση – Ενίσχυση των Αναπτυξιακών Πλεονεκτημάτων των μικρών νησιών της Περιφέρειας Β. Αιγαίου, για την ανάσχεση φαινομένων αναπτυξιακής υστέρησης</c:v>
                </c:pt>
                <c:pt idx="43">
                  <c:v>Στρατηγικής Βιώσιμης Αστικής Ανάπτυξης περιοχής Κόβα Δήμου Ρόδου</c:v>
                </c:pt>
                <c:pt idx="44">
                  <c:v>Ηράκλειο έξυπνη-συνεκτική πόλη, τόπος συνάντησης «5+1» πολιτισμών</c:v>
                </c:pt>
                <c:pt idx="45">
                  <c:v>«Η Αναζωογόνηση του Αστικού Κέντρου των Χανίων με όρους αειφορίας και κοινωνικής συνοχής»</c:v>
                </c:pt>
                <c:pt idx="46">
                  <c:v>Στρατηγικής Ολοκληρωμένης Χωρικής Επένδυσης (OXE) στην ΠΕ Λασιθίου</c:v>
                </c:pt>
                <c:pt idx="47">
                  <c:v>Στρατηγικής Ολοκληρωμένης Χωρικής Επένδυσης (OXE) στην ΠΕ Ρεθύμνου</c:v>
                </c:pt>
                <c:pt idx="48">
                  <c:v>Στρατηγικής Ολοκληρωμένης Χωρικής Επένδυσης (OXE) περιοχών φυσικού κάλλους UNESCO</c:v>
                </c:pt>
                <c:pt idx="49">
                  <c:v>ΘΕΣΣΑΛΟΝΙΚΗ ΥΠΟΛΟΙΠΑ και Χαλκηδόνα - Δέλτα - Δράσεις ΕΚΤ στις Περιοχές ΤΑΠΤΟΚ του ΠΑΑ και του Προγράμματος Αλιεία και Θάλασσα</c:v>
                </c:pt>
                <c:pt idx="50">
                  <c:v>Ημαθία - Δράσεις ΕΚΤ στις Περιοχές ΤΑΠΤΟΚ του ΠΑΑ και του Προγράμματος Αλιεία και Θάλασσα </c:v>
                </c:pt>
                <c:pt idx="51">
                  <c:v>Πέλλα - Δράσεις ΕΚΤ στις Περιοχές ΤΑΠΤΟΚ του ΠΑΑ και του Προγράμματος Αλιεία και Θάλασσα </c:v>
                </c:pt>
                <c:pt idx="52">
                  <c:v> Πιερία - Δράσεις ΕΚΤ στις Περιοχές ΤΑΠΤΟΚ του ΠΑΑ και του Προγράμματος Αλιεία και Θάλασσα </c:v>
                </c:pt>
                <c:pt idx="53">
                  <c:v> Σέρρες - Δράσεις ΕΚΤ στις Περιοχές ΤΑΠΤΟΚ του ΠΑΑ και του Προγράμματος Αλιεία και Θάλασσα </c:v>
                </c:pt>
                <c:pt idx="54">
                  <c:v>Χαλκιδική - Δράσεις ΕΚΤ στις Περιοχές ΤΑΠΤΟΚ του ΠΑΑ και του Προγράμματος Αλιεία και Θάλασσα </c:v>
                </c:pt>
                <c:pt idx="55">
                  <c:v>Στρατηγική ΤΑΠΤοΚ – ΕΚΤ στην περιοχή της Βιώσιμης Αστικής Ανάπτυξης του Δήμου Ιωαννιτών με τίτλο «Τοπικό Πρόγραμμα για την ενίσχυση της απασχόλησης και της επιχειρηματικότητας»</c:v>
                </c:pt>
                <c:pt idx="56">
                  <c:v>Στρατηγική ΤΑΠΤοΚ – ΕΚΤ στην περιοχή υλοποίησης του ΤΑΠΤοΚ-Leader της Ήπειρος ΑΕ με τίτλο «Επιχειρηματικότητα στην περιοχή Leader μέσω ΤΑΠΤοΚ-ΕΚΤ»</c:v>
                </c:pt>
                <c:pt idx="57">
                  <c:v>Στρατηγική ΤΑΠΤοΚ – ΕΚΤ στην περιοχή υλοποίησης του ΤΑΠΤοΚ-Leader της ΕΤΑΝΑΜ ΑΕ ΟΤΑ με τίτλο «Δράσεις ΕΚΤ στις περιοχές ΤΑΠΤοΚ των Προγραμμάτων Αγροτικής Ανάπτυξης και Αλιείας &amp; Θάλασσας»</c:v>
                </c:pt>
                <c:pt idx="58">
                  <c:v>Στρατηγική και Σχέδιο Δράσης ΤΑΠΤοΚ/CLLD «Αρκαδία 2020»</c:v>
                </c:pt>
                <c:pt idx="59">
                  <c:v>Στρατηγικής Τοπικής Ανάπτυξης με Πρωτοβουλία Τοπικών Κοινοτήτων (ΤΑΠΤοΚ-ΕΚΤ) της Αναπτυξιακής Λασιθίου Α.Α.Ε. Ο.Τ.Α</c:v>
                </c:pt>
                <c:pt idx="60">
                  <c:v>Στρατηγικής Τοπικής Ανάπτυξης με Πρωτοβουλία Τοπικών Κοινοτήτων (ΤΑΠΤοΚ-ΕΚΤ) της Αναπτυξιακής Ηρακλείου Α.Α.Ε. Ο.Τ.Α</c:v>
                </c:pt>
                <c:pt idx="61">
                  <c:v>Στρατηγικής Τοπικής Ανάπτυξης με Πρωτοβουλία Τοπικών Κοινοτήτων (ΤΑΠΤοΚ-ΕΚΤ) του ΑΚΟΜΜ-ΨΗΛΟΡΕΙΤΗ Α.Α.Ε. Ο.Τ.Α</c:v>
                </c:pt>
                <c:pt idx="62">
                  <c:v>Στρατηγικής Τοπικής Ανάπτυξης με Πρωτοβουλία Τοπικών Κοινοτήτων (ΤΑΠΤοΚ-ΕΚΤ) του Οργανισμού Ανάπτυξης Κρήτης ΑΕ</c:v>
                </c:pt>
                <c:pt idx="63">
                  <c:v>ΟΧΕ - Πολιτιστική, Περιβαλλοντική, Τουριστική Διαδρομή Περιφέρειας Στερεάς Ελλάδας </c:v>
                </c:pt>
                <c:pt idx="64">
                  <c:v>Κιλκίς - Δράσεις ΕΚΤ στις Περιοχές ΤΑΠΤΟΚ του ΠΑΑ και του Προγράμματος Αλιεία και Θάλασσα </c:v>
                </c:pt>
              </c:strCache>
            </c:strRef>
          </c:cat>
          <c:val>
            <c:numRef>
              <c:f>'ΧΣ-εντός 14-20'!$AB$2:$AB$66</c:f>
              <c:numCache>
                <c:formatCode>0.00%</c:formatCode>
                <c:ptCount val="65"/>
                <c:pt idx="0">
                  <c:v>0.99822632276596235</c:v>
                </c:pt>
                <c:pt idx="1">
                  <c:v>0.67197663813083219</c:v>
                </c:pt>
                <c:pt idx="2">
                  <c:v>0.66900098823770682</c:v>
                </c:pt>
                <c:pt idx="3">
                  <c:v>0.89962568615962191</c:v>
                </c:pt>
                <c:pt idx="4">
                  <c:v>0.96884746858111548</c:v>
                </c:pt>
                <c:pt idx="5">
                  <c:v>0.95651989190100883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0.88602322759387642</c:v>
                </c:pt>
                <c:pt idx="10">
                  <c:v>0.99098805401451928</c:v>
                </c:pt>
                <c:pt idx="11">
                  <c:v>1</c:v>
                </c:pt>
                <c:pt idx="12">
                  <c:v>0.79546331015577354</c:v>
                </c:pt>
                <c:pt idx="13">
                  <c:v>1</c:v>
                </c:pt>
                <c:pt idx="14">
                  <c:v>0.84807231732747801</c:v>
                </c:pt>
                <c:pt idx="15">
                  <c:v>0.97620715097776201</c:v>
                </c:pt>
                <c:pt idx="16">
                  <c:v>0.91810663662347414</c:v>
                </c:pt>
                <c:pt idx="17">
                  <c:v>0.84408177366823678</c:v>
                </c:pt>
                <c:pt idx="18">
                  <c:v>0.84919783294548112</c:v>
                </c:pt>
                <c:pt idx="19">
                  <c:v>0.93793253554030342</c:v>
                </c:pt>
                <c:pt idx="20">
                  <c:v>0.69054351646276713</c:v>
                </c:pt>
                <c:pt idx="21">
                  <c:v>0.82229971937755109</c:v>
                </c:pt>
                <c:pt idx="22">
                  <c:v>0.5556044612795481</c:v>
                </c:pt>
                <c:pt idx="23">
                  <c:v>0.97983045083084963</c:v>
                </c:pt>
                <c:pt idx="24">
                  <c:v>0</c:v>
                </c:pt>
                <c:pt idx="25">
                  <c:v>0</c:v>
                </c:pt>
                <c:pt idx="26">
                  <c:v>0.69420212639312162</c:v>
                </c:pt>
                <c:pt idx="27">
                  <c:v>0.53300289743590845</c:v>
                </c:pt>
                <c:pt idx="28">
                  <c:v>0</c:v>
                </c:pt>
                <c:pt idx="29">
                  <c:v>0.70792206993760864</c:v>
                </c:pt>
                <c:pt idx="30">
                  <c:v>0.95032116912440678</c:v>
                </c:pt>
                <c:pt idx="31">
                  <c:v>0.86927831628762364</c:v>
                </c:pt>
                <c:pt idx="32">
                  <c:v>0.9771580117208073</c:v>
                </c:pt>
                <c:pt idx="33">
                  <c:v>0.89178060308623552</c:v>
                </c:pt>
                <c:pt idx="34">
                  <c:v>0.99929393347789885</c:v>
                </c:pt>
                <c:pt idx="35">
                  <c:v>0.94126047297273974</c:v>
                </c:pt>
                <c:pt idx="36">
                  <c:v>0.96446483562608043</c:v>
                </c:pt>
                <c:pt idx="37">
                  <c:v>0.97446369917233611</c:v>
                </c:pt>
                <c:pt idx="38">
                  <c:v>0.95693409307582811</c:v>
                </c:pt>
                <c:pt idx="39">
                  <c:v>1</c:v>
                </c:pt>
                <c:pt idx="40">
                  <c:v>0.71499616501582819</c:v>
                </c:pt>
                <c:pt idx="41">
                  <c:v>0.67655597776227838</c:v>
                </c:pt>
                <c:pt idx="42">
                  <c:v>0.69219845834778737</c:v>
                </c:pt>
                <c:pt idx="43">
                  <c:v>1</c:v>
                </c:pt>
                <c:pt idx="44">
                  <c:v>0.79876605617130447</c:v>
                </c:pt>
                <c:pt idx="45">
                  <c:v>0.71916795411617274</c:v>
                </c:pt>
                <c:pt idx="46">
                  <c:v>0.97882739186975309</c:v>
                </c:pt>
                <c:pt idx="47">
                  <c:v>0.82770902933142299</c:v>
                </c:pt>
                <c:pt idx="48">
                  <c:v>0.84014986131822478</c:v>
                </c:pt>
                <c:pt idx="49" formatCode="#,##0">
                  <c:v>0</c:v>
                </c:pt>
                <c:pt idx="50" formatCode="#,##0">
                  <c:v>0</c:v>
                </c:pt>
                <c:pt idx="51" formatCode="#,##0">
                  <c:v>0</c:v>
                </c:pt>
                <c:pt idx="52" formatCode="#,##0">
                  <c:v>0</c:v>
                </c:pt>
                <c:pt idx="53" formatCode="#,##0">
                  <c:v>0</c:v>
                </c:pt>
                <c:pt idx="54" formatCode="#,##0">
                  <c:v>0</c:v>
                </c:pt>
                <c:pt idx="55" formatCode="#,##0">
                  <c:v>0</c:v>
                </c:pt>
                <c:pt idx="56" formatCode="#,##0">
                  <c:v>0</c:v>
                </c:pt>
                <c:pt idx="57" formatCode="#,##0">
                  <c:v>0</c:v>
                </c:pt>
                <c:pt idx="58">
                  <c:v>0.88153114459319371</c:v>
                </c:pt>
                <c:pt idx="59" formatCode="#,##0">
                  <c:v>0</c:v>
                </c:pt>
                <c:pt idx="60" formatCode="#,##0">
                  <c:v>0</c:v>
                </c:pt>
                <c:pt idx="61" formatCode="#,##0">
                  <c:v>0</c:v>
                </c:pt>
                <c:pt idx="62" formatCode="#,##0">
                  <c:v>0</c:v>
                </c:pt>
                <c:pt idx="63" formatCode="#,##0">
                  <c:v>0</c:v>
                </c:pt>
                <c:pt idx="64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9D-49A2-9F10-946C69E36549}"/>
            </c:ext>
          </c:extLst>
        </c:ser>
        <c:ser>
          <c:idx val="2"/>
          <c:order val="2"/>
          <c:tx>
            <c:strRef>
              <c:f>'ΧΣ-εντός 14-20'!$AC$1</c:f>
              <c:strCache>
                <c:ptCount val="1"/>
                <c:pt idx="0">
                  <c:v>% πληρωμών (ΕΤΠΑ) στα ενταγμένα (ΕΤΠΑ)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'ΧΣ-εντός 14-20'!$H$2:$H$66</c:f>
              <c:strCache>
                <c:ptCount val="65"/>
                <c:pt idx="0">
                  <c:v>Αλεξανδρούπολη «Ελκυστική Πόλη»</c:v>
                </c:pt>
                <c:pt idx="1">
                  <c:v>Ολοκληρωμένη Χωρική Επένδυση Πολιτιστικής Διαδρομής Εγνατίας Οδού</c:v>
                </c:pt>
                <c:pt idx="2">
                  <c:v>Στρατηγική Βιώσιμης Αστικής Ανάπτυξης Δήμου Δράμας</c:v>
                </c:pt>
                <c:pt idx="3">
                  <c:v>«Καβάλα 2023: Δημιουργική πόλη – τουριστικός προορισμός αριστείας»</c:v>
                </c:pt>
                <c:pt idx="4">
                  <c:v>Στρατηγική Βιώσιμης Αστικής Ανάπτυξης της Μητροπολιτικής Ενότητας Θεσσαλονίκης</c:v>
                </c:pt>
                <c:pt idx="5">
                  <c:v>Στρατηγική Βιώσιμης Αστικής Ανάπτυξης Δήμου Βέροιας</c:v>
                </c:pt>
                <c:pt idx="6">
                  <c:v>Στρατηγική Βιώσιμης Αστικής Ανάπτυξης για την πόλη των Γιαννιτσών του Δήμου Πέλλας</c:v>
                </c:pt>
                <c:pt idx="7">
                  <c:v>«Έδεσσα- Αστική αναζωογόνηση»</c:v>
                </c:pt>
                <c:pt idx="8">
                  <c:v>Στρατηγική Βιώσιμης Αστικής Ανάπτυξης Δήμου Κατερίνης</c:v>
                </c:pt>
                <c:pt idx="9">
                  <c:v>Στρατηγική Βιώσιμης Αστικής Ανάπτυξης Δήμου Νάουσας, Ηρωικής Πόλεως Νάουσας</c:v>
                </c:pt>
                <c:pt idx="10">
                  <c:v>Στρατηγική Βιώσιμης Αστικής Ανάπτυξης Δήμου Σερρών</c:v>
                </c:pt>
                <c:pt idx="11">
                  <c:v>Κοζάνη «Η Πόλη κινείται… κάνουμε μαζί το επόμενο βήμα!»</c:v>
                </c:pt>
                <c:pt idx="12">
                  <c:v>Γρεβενά 2020</c:v>
                </c:pt>
                <c:pt idx="13">
                  <c:v>Πτολεμαΐδα «Εδώ ζούμε … Καλύτερα»</c:v>
                </c:pt>
                <c:pt idx="14">
                  <c:v>Καστοριά «Ευρωπαϊκή Πόλη να Ζεις και να Επισκεφτείς»</c:v>
                </c:pt>
                <c:pt idx="15">
                  <c:v>Φλώρινα «Βιώσιμη πόλη, πύλη πολιτισμού»</c:v>
                </c:pt>
                <c:pt idx="16">
                  <c:v>ΟΧΕ Αξιοποίησης Λιμνών Δυτικής Μακεδονίας</c:v>
                </c:pt>
                <c:pt idx="17">
                  <c:v>Στρατηγικό Σχέδιο για τη Βιώσιμη Αστική Ανάπτυξη Δήμου Ιωαννιτών</c:v>
                </c:pt>
                <c:pt idx="18">
                  <c:v>Πολιτιστική Διαδρομή στα Αρχαία Θέατρα της Ηπείρου</c:v>
                </c:pt>
                <c:pt idx="19">
                  <c:v>Λάρισα «Η Πόλη στο Προσκήνιο»</c:v>
                </c:pt>
                <c:pt idx="20">
                  <c:v>Στρατηγική Βιώσιμης Αστικής Ανάπτυξης Δήμου Βόλου</c:v>
                </c:pt>
                <c:pt idx="21">
                  <c:v>«Καρδίτσα, πόλη να ζεις»</c:v>
                </c:pt>
                <c:pt idx="22">
                  <c:v>«Τρίκαλα: Μια ανοιχτή πόλη-πρότυπο στις όχθες του Ληθαίου»</c:v>
                </c:pt>
                <c:pt idx="23">
                  <c:v>«Ολοκληρωμένο Σχέδιο Βιώσιμης Αστικής Ανάπτυξης (ΟΣΒΑΑ) για την ανάδειξη της πόλης της Λαμίας ως Διεθνώς Αναγνωρίσιμου Πολιτιστικού Προορισμού με αξιοποίηση της Ολοκληρωμένης Χωρικής Επένδυσης (ΟΧΕ)»</c:v>
                </c:pt>
                <c:pt idx="24">
                  <c:v>Χαλκίδα «Βιώσιμη και έξυπνη πόλη»</c:v>
                </c:pt>
                <c:pt idx="25">
                  <c:v>«Διαδημοτική Αστική Λειτουργική Περιοχή» των Αστικών Κέντρων των Δήμων Λεβαδέων, Θηβαίων και Αλιάρτου-Θεσπιέων ως Περιοχής Ανάδειξης της σύγχρονης Οικονομίας της Επισκεψιμότητας, Βελτίωσης της Ποιότητας Ζωής Πολιτών και Επισκεπτών και διασφάλισης της Κοιν</c:v>
                </c:pt>
                <c:pt idx="26">
                  <c:v>Στρατηγικού και Επιχειρησιακού Σχεδίου (Σχεδίου Δράσης) για την Αστική, Κοινωνική, Περιβαλλοντική και Επιχειρηματική Αναζωογόνηση και Εξυγίανση της ευρύτερης περιοχής της ΛΑΠ Ασωπού (ΟΧΕ ΛΑΠ Ασωπού)</c:v>
                </c:pt>
                <c:pt idx="27">
                  <c:v>«Ολοκληρωμένο Σχέδιο Χωρικής Ανάπτυξης (ΟΣΧΑ) για την ανάδειξη της Πόλης της Κέρκυρας ως Διεθνώς αναγνωρίσιμου Πολύ-θεματικού, Πολύ-προιοντικού και Δημιουργικού Πολιτιστικού Προορισμού</c:v>
                </c:pt>
                <c:pt idx="28">
                  <c:v>Στρατηγική Ολοκληρωμένης Χωρικής Επένδυσης στην περιοχή της Παλικής Κεφαλονιάς</c:v>
                </c:pt>
                <c:pt idx="29">
                  <c:v>Στρατηγική Βιώσιμης Αστικής Ανάπτυξης Δήμου Πατρέων</c:v>
                </c:pt>
                <c:pt idx="30">
                  <c:v>Στρατηγική Βιώσιμης Αστικής Ανάπτυξης Δήμου Αγρινίου</c:v>
                </c:pt>
                <c:pt idx="31">
                  <c:v>Στρατηγικό Σχέδιο Ολοκληρωμένης Χωρικής Επένδυσης για άλλες χωρικές Στρατηγικές στην Περιοχή Λιμνοθάλασσας Μεσολογγίου - Αιτωλικού</c:v>
                </c:pt>
                <c:pt idx="32">
                  <c:v>Στρατηγικό Σχέδιο Ολοκληρωμένης Χωρικής Επένδυσης για άλλες χωρικές Στρατηγικές στην ευρύτερη περιοχή του Άξονα Κατακόλου – Αρχαίας Ολυμπίας</c:v>
                </c:pt>
                <c:pt idx="33">
                  <c:v>«Καλαμάτα 2020:Βιώσιμη και Έξυπνη Πόλη»</c:v>
                </c:pt>
                <c:pt idx="34">
                  <c:v>Στρατηγική Βιώσιμης Αστικής Ανάπτυξης των Δήμων Άργους - Μυκηνών και Ναυπλιέων</c:v>
                </c:pt>
                <c:pt idx="35">
                  <c:v>Στρατηγική Ολοκληρωμένων Χωρικών Επενδύσεων (Ο.Χ.Ε.) για την περιοχή της Μάνης</c:v>
                </c:pt>
                <c:pt idx="36">
                  <c:v>«Αθήνα 2020: Βιώσιμη Ανάπτυξη για τον τουρισμό, τον πολιτισμό, την καινοτομία»</c:v>
                </c:pt>
                <c:pt idx="37">
                  <c:v>Βιώσιμη Αστική Ανάπτυξη Πειραιά</c:v>
                </c:pt>
                <c:pt idx="38">
                  <c:v>Διαδημοτική Εταιρική Σχέση για την Ανάπτυξη της Δυτικής Αθήνας με αξιοποίηση της ΟΧΕ/ΒΑΑ</c:v>
                </c:pt>
                <c:pt idx="39">
                  <c:v>«Η μουσική και η ιστορία των δρόμων»</c:v>
                </c:pt>
                <c:pt idx="40">
                  <c:v>Βιώσιμη Αστική Ανάπτυξη Μυτιλήνης</c:v>
                </c:pt>
                <c:pt idx="41">
                  <c:v>«Ανάδειξη της ταυτότητας της Χίου ως σύγχρονης πόλης»</c:v>
                </c:pt>
                <c:pt idx="42">
                  <c:v>Αξιοποίηση – Ενίσχυση των Αναπτυξιακών Πλεονεκτημάτων των μικρών νησιών της Περιφέρειας Β. Αιγαίου, για την ανάσχεση φαινομένων αναπτυξιακής υστέρησης</c:v>
                </c:pt>
                <c:pt idx="43">
                  <c:v>Στρατηγικής Βιώσιμης Αστικής Ανάπτυξης περιοχής Κόβα Δήμου Ρόδου</c:v>
                </c:pt>
                <c:pt idx="44">
                  <c:v>Ηράκλειο έξυπνη-συνεκτική πόλη, τόπος συνάντησης «5+1» πολιτισμών</c:v>
                </c:pt>
                <c:pt idx="45">
                  <c:v>«Η Αναζωογόνηση του Αστικού Κέντρου των Χανίων με όρους αειφορίας και κοινωνικής συνοχής»</c:v>
                </c:pt>
                <c:pt idx="46">
                  <c:v>Στρατηγικής Ολοκληρωμένης Χωρικής Επένδυσης (OXE) στην ΠΕ Λασιθίου</c:v>
                </c:pt>
                <c:pt idx="47">
                  <c:v>Στρατηγικής Ολοκληρωμένης Χωρικής Επένδυσης (OXE) στην ΠΕ Ρεθύμνου</c:v>
                </c:pt>
                <c:pt idx="48">
                  <c:v>Στρατηγικής Ολοκληρωμένης Χωρικής Επένδυσης (OXE) περιοχών φυσικού κάλλους UNESCO</c:v>
                </c:pt>
                <c:pt idx="49">
                  <c:v>ΘΕΣΣΑΛΟΝΙΚΗ ΥΠΟΛΟΙΠΑ και Χαλκηδόνα - Δέλτα - Δράσεις ΕΚΤ στις Περιοχές ΤΑΠΤΟΚ του ΠΑΑ και του Προγράμματος Αλιεία και Θάλασσα</c:v>
                </c:pt>
                <c:pt idx="50">
                  <c:v>Ημαθία - Δράσεις ΕΚΤ στις Περιοχές ΤΑΠΤΟΚ του ΠΑΑ και του Προγράμματος Αλιεία και Θάλασσα </c:v>
                </c:pt>
                <c:pt idx="51">
                  <c:v>Πέλλα - Δράσεις ΕΚΤ στις Περιοχές ΤΑΠΤΟΚ του ΠΑΑ και του Προγράμματος Αλιεία και Θάλασσα </c:v>
                </c:pt>
                <c:pt idx="52">
                  <c:v> Πιερία - Δράσεις ΕΚΤ στις Περιοχές ΤΑΠΤΟΚ του ΠΑΑ και του Προγράμματος Αλιεία και Θάλασσα </c:v>
                </c:pt>
                <c:pt idx="53">
                  <c:v> Σέρρες - Δράσεις ΕΚΤ στις Περιοχές ΤΑΠΤΟΚ του ΠΑΑ και του Προγράμματος Αλιεία και Θάλασσα </c:v>
                </c:pt>
                <c:pt idx="54">
                  <c:v>Χαλκιδική - Δράσεις ΕΚΤ στις Περιοχές ΤΑΠΤΟΚ του ΠΑΑ και του Προγράμματος Αλιεία και Θάλασσα </c:v>
                </c:pt>
                <c:pt idx="55">
                  <c:v>Στρατηγική ΤΑΠΤοΚ – ΕΚΤ στην περιοχή της Βιώσιμης Αστικής Ανάπτυξης του Δήμου Ιωαννιτών με τίτλο «Τοπικό Πρόγραμμα για την ενίσχυση της απασχόλησης και της επιχειρηματικότητας»</c:v>
                </c:pt>
                <c:pt idx="56">
                  <c:v>Στρατηγική ΤΑΠΤοΚ – ΕΚΤ στην περιοχή υλοποίησης του ΤΑΠΤοΚ-Leader της Ήπειρος ΑΕ με τίτλο «Επιχειρηματικότητα στην περιοχή Leader μέσω ΤΑΠΤοΚ-ΕΚΤ»</c:v>
                </c:pt>
                <c:pt idx="57">
                  <c:v>Στρατηγική ΤΑΠΤοΚ – ΕΚΤ στην περιοχή υλοποίησης του ΤΑΠΤοΚ-Leader της ΕΤΑΝΑΜ ΑΕ ΟΤΑ με τίτλο «Δράσεις ΕΚΤ στις περιοχές ΤΑΠΤοΚ των Προγραμμάτων Αγροτικής Ανάπτυξης και Αλιείας &amp; Θάλασσας»</c:v>
                </c:pt>
                <c:pt idx="58">
                  <c:v>Στρατηγική και Σχέδιο Δράσης ΤΑΠΤοΚ/CLLD «Αρκαδία 2020»</c:v>
                </c:pt>
                <c:pt idx="59">
                  <c:v>Στρατηγικής Τοπικής Ανάπτυξης με Πρωτοβουλία Τοπικών Κοινοτήτων (ΤΑΠΤοΚ-ΕΚΤ) της Αναπτυξιακής Λασιθίου Α.Α.Ε. Ο.Τ.Α</c:v>
                </c:pt>
                <c:pt idx="60">
                  <c:v>Στρατηγικής Τοπικής Ανάπτυξης με Πρωτοβουλία Τοπικών Κοινοτήτων (ΤΑΠΤοΚ-ΕΚΤ) της Αναπτυξιακής Ηρακλείου Α.Α.Ε. Ο.Τ.Α</c:v>
                </c:pt>
                <c:pt idx="61">
                  <c:v>Στρατηγικής Τοπικής Ανάπτυξης με Πρωτοβουλία Τοπικών Κοινοτήτων (ΤΑΠΤοΚ-ΕΚΤ) του ΑΚΟΜΜ-ΨΗΛΟΡΕΙΤΗ Α.Α.Ε. Ο.Τ.Α</c:v>
                </c:pt>
                <c:pt idx="62">
                  <c:v>Στρατηγικής Τοπικής Ανάπτυξης με Πρωτοβουλία Τοπικών Κοινοτήτων (ΤΑΠΤοΚ-ΕΚΤ) του Οργανισμού Ανάπτυξης Κρήτης ΑΕ</c:v>
                </c:pt>
                <c:pt idx="63">
                  <c:v>ΟΧΕ - Πολιτιστική, Περιβαλλοντική, Τουριστική Διαδρομή Περιφέρειας Στερεάς Ελλάδας </c:v>
                </c:pt>
                <c:pt idx="64">
                  <c:v>Κιλκίς - Δράσεις ΕΚΤ στις Περιοχές ΤΑΠΤΟΚ του ΠΑΑ και του Προγράμματος Αλιεία και Θάλασσα </c:v>
                </c:pt>
              </c:strCache>
            </c:strRef>
          </c:cat>
          <c:val>
            <c:numRef>
              <c:f>'ΧΣ-εντός 14-20'!$AC$2:$AC$66</c:f>
              <c:numCache>
                <c:formatCode>0.00%</c:formatCode>
                <c:ptCount val="65"/>
                <c:pt idx="0">
                  <c:v>0.99612936280734898</c:v>
                </c:pt>
                <c:pt idx="1">
                  <c:v>0.41460851971014578</c:v>
                </c:pt>
                <c:pt idx="2">
                  <c:v>0.63858117569647277</c:v>
                </c:pt>
                <c:pt idx="3">
                  <c:v>0.62031111772661618</c:v>
                </c:pt>
                <c:pt idx="4">
                  <c:v>0.94826194703017552</c:v>
                </c:pt>
                <c:pt idx="5">
                  <c:v>0.75868704873765913</c:v>
                </c:pt>
                <c:pt idx="6">
                  <c:v>1</c:v>
                </c:pt>
                <c:pt idx="7">
                  <c:v>0.95504210129904232</c:v>
                </c:pt>
                <c:pt idx="8">
                  <c:v>1</c:v>
                </c:pt>
                <c:pt idx="9">
                  <c:v>0.84718433943342975</c:v>
                </c:pt>
                <c:pt idx="10">
                  <c:v>0.9820854616942486</c:v>
                </c:pt>
                <c:pt idx="11">
                  <c:v>0.67178089938678176</c:v>
                </c:pt>
                <c:pt idx="12">
                  <c:v>0.34347800831442388</c:v>
                </c:pt>
                <c:pt idx="13">
                  <c:v>0.2710499852346519</c:v>
                </c:pt>
                <c:pt idx="14">
                  <c:v>0.62663848677527645</c:v>
                </c:pt>
                <c:pt idx="15">
                  <c:v>0.83419600009663897</c:v>
                </c:pt>
                <c:pt idx="16">
                  <c:v>0.68018514048697765</c:v>
                </c:pt>
                <c:pt idx="17">
                  <c:v>0.43024453424264741</c:v>
                </c:pt>
                <c:pt idx="18">
                  <c:v>0.48988101928013345</c:v>
                </c:pt>
                <c:pt idx="19">
                  <c:v>0.50451462762797472</c:v>
                </c:pt>
                <c:pt idx="20">
                  <c:v>0.47080474002558625</c:v>
                </c:pt>
                <c:pt idx="21">
                  <c:v>0.6194138483772359</c:v>
                </c:pt>
                <c:pt idx="22">
                  <c:v>0.21450570826203122</c:v>
                </c:pt>
                <c:pt idx="23">
                  <c:v>0.65286104715409687</c:v>
                </c:pt>
                <c:pt idx="24">
                  <c:v>0</c:v>
                </c:pt>
                <c:pt idx="25">
                  <c:v>0</c:v>
                </c:pt>
                <c:pt idx="26">
                  <c:v>0.61995714409178293</c:v>
                </c:pt>
                <c:pt idx="27">
                  <c:v>0.23522029121210844</c:v>
                </c:pt>
                <c:pt idx="28">
                  <c:v>0</c:v>
                </c:pt>
                <c:pt idx="29">
                  <c:v>0.31734879793345749</c:v>
                </c:pt>
                <c:pt idx="30">
                  <c:v>0.66720041005294539</c:v>
                </c:pt>
                <c:pt idx="31">
                  <c:v>0.69587732553489734</c:v>
                </c:pt>
                <c:pt idx="32">
                  <c:v>0.45416730604193378</c:v>
                </c:pt>
                <c:pt idx="33">
                  <c:v>0.50483680498549144</c:v>
                </c:pt>
                <c:pt idx="34">
                  <c:v>0.5254077146666718</c:v>
                </c:pt>
                <c:pt idx="35">
                  <c:v>0.49011426783769046</c:v>
                </c:pt>
                <c:pt idx="36">
                  <c:v>0.71205961041344557</c:v>
                </c:pt>
                <c:pt idx="37">
                  <c:v>0.83945036034936671</c:v>
                </c:pt>
                <c:pt idx="38">
                  <c:v>0.80808155728392506</c:v>
                </c:pt>
                <c:pt idx="39">
                  <c:v>0.68827870851952244</c:v>
                </c:pt>
                <c:pt idx="40">
                  <c:v>0.68414730864656859</c:v>
                </c:pt>
                <c:pt idx="41">
                  <c:v>0.35962076982734043</c:v>
                </c:pt>
                <c:pt idx="42">
                  <c:v>0.51851113342124533</c:v>
                </c:pt>
                <c:pt idx="43">
                  <c:v>0.46255812330709944</c:v>
                </c:pt>
                <c:pt idx="44">
                  <c:v>0.53266654528284296</c:v>
                </c:pt>
                <c:pt idx="45">
                  <c:v>0.62934889603229649</c:v>
                </c:pt>
                <c:pt idx="46">
                  <c:v>0.83859272072816282</c:v>
                </c:pt>
                <c:pt idx="47">
                  <c:v>0.34702216597344404</c:v>
                </c:pt>
                <c:pt idx="48">
                  <c:v>0.59279263338616539</c:v>
                </c:pt>
                <c:pt idx="49" formatCode="#,##0">
                  <c:v>0</c:v>
                </c:pt>
                <c:pt idx="50" formatCode="#,##0">
                  <c:v>0</c:v>
                </c:pt>
                <c:pt idx="51" formatCode="#,##0">
                  <c:v>0</c:v>
                </c:pt>
                <c:pt idx="52" formatCode="#,##0">
                  <c:v>0</c:v>
                </c:pt>
                <c:pt idx="53" formatCode="#,##0">
                  <c:v>0</c:v>
                </c:pt>
                <c:pt idx="54" formatCode="#,##0">
                  <c:v>0</c:v>
                </c:pt>
                <c:pt idx="55" formatCode="#,##0">
                  <c:v>0</c:v>
                </c:pt>
                <c:pt idx="56" formatCode="#,##0">
                  <c:v>0</c:v>
                </c:pt>
                <c:pt idx="57" formatCode="#,##0">
                  <c:v>0</c:v>
                </c:pt>
                <c:pt idx="58">
                  <c:v>0.24992465551260487</c:v>
                </c:pt>
                <c:pt idx="59" formatCode="#,##0">
                  <c:v>0</c:v>
                </c:pt>
                <c:pt idx="60" formatCode="#,##0">
                  <c:v>0</c:v>
                </c:pt>
                <c:pt idx="61" formatCode="#,##0">
                  <c:v>0</c:v>
                </c:pt>
                <c:pt idx="62" formatCode="#,##0">
                  <c:v>0</c:v>
                </c:pt>
                <c:pt idx="63" formatCode="#,##0">
                  <c:v>0</c:v>
                </c:pt>
                <c:pt idx="64" formatCode="#,##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9D-49A2-9F10-946C69E36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90383375"/>
        <c:axId val="2090384623"/>
      </c:barChart>
      <c:catAx>
        <c:axId val="2090383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090384623"/>
        <c:crosses val="autoZero"/>
        <c:auto val="1"/>
        <c:lblAlgn val="ctr"/>
        <c:lblOffset val="100"/>
        <c:noMultiLvlLbl val="0"/>
      </c:catAx>
      <c:valAx>
        <c:axId val="2090384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090383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Ποσοστό υλοποίησης</a:t>
            </a:r>
            <a:r>
              <a:rPr lang="el-GR" baseline="0"/>
              <a:t> Χωρικών Στρατηγικών Περιφέρειας (ΕΚΤ)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'ΧΣ-εντός 14-20'!$AH$1</c:f>
              <c:strCache>
                <c:ptCount val="1"/>
                <c:pt idx="0">
                  <c:v>% ενταγμένων έργων (ΕΚΤ) στον Π/Υ ΕΚΤ της Στρατηγικής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'ΧΣ-εντός 14-20'!$H$2:$H$66</c:f>
              <c:strCache>
                <c:ptCount val="65"/>
                <c:pt idx="0">
                  <c:v>Αλεξανδρούπολη «Ελκυστική Πόλη»</c:v>
                </c:pt>
                <c:pt idx="1">
                  <c:v>Ολοκληρωμένη Χωρική Επένδυση Πολιτιστικής Διαδρομής Εγνατίας Οδού</c:v>
                </c:pt>
                <c:pt idx="2">
                  <c:v>Στρατηγική Βιώσιμης Αστικής Ανάπτυξης Δήμου Δράμας</c:v>
                </c:pt>
                <c:pt idx="3">
                  <c:v>«Καβάλα 2023: Δημιουργική πόλη – τουριστικός προορισμός αριστείας»</c:v>
                </c:pt>
                <c:pt idx="4">
                  <c:v>Στρατηγική Βιώσιμης Αστικής Ανάπτυξης της Μητροπολιτικής Ενότητας Θεσσαλονίκης</c:v>
                </c:pt>
                <c:pt idx="5">
                  <c:v>Στρατηγική Βιώσιμης Αστικής Ανάπτυξης Δήμου Βέροιας</c:v>
                </c:pt>
                <c:pt idx="6">
                  <c:v>Στρατηγική Βιώσιμης Αστικής Ανάπτυξης για την πόλη των Γιαννιτσών του Δήμου Πέλλας</c:v>
                </c:pt>
                <c:pt idx="7">
                  <c:v>«Έδεσσα- Αστική αναζωογόνηση»</c:v>
                </c:pt>
                <c:pt idx="8">
                  <c:v>Στρατηγική Βιώσιμης Αστικής Ανάπτυξης Δήμου Κατερίνης</c:v>
                </c:pt>
                <c:pt idx="9">
                  <c:v>Στρατηγική Βιώσιμης Αστικής Ανάπτυξης Δήμου Νάουσας, Ηρωικής Πόλεως Νάουσας</c:v>
                </c:pt>
                <c:pt idx="10">
                  <c:v>Στρατηγική Βιώσιμης Αστικής Ανάπτυξης Δήμου Σερρών</c:v>
                </c:pt>
                <c:pt idx="11">
                  <c:v>Κοζάνη «Η Πόλη κινείται… κάνουμε μαζί το επόμενο βήμα!»</c:v>
                </c:pt>
                <c:pt idx="12">
                  <c:v>Γρεβενά 2020</c:v>
                </c:pt>
                <c:pt idx="13">
                  <c:v>Πτολεμαΐδα «Εδώ ζούμε … Καλύτερα»</c:v>
                </c:pt>
                <c:pt idx="14">
                  <c:v>Καστοριά «Ευρωπαϊκή Πόλη να Ζεις και να Επισκεφτείς»</c:v>
                </c:pt>
                <c:pt idx="15">
                  <c:v>Φλώρινα «Βιώσιμη πόλη, πύλη πολιτισμού»</c:v>
                </c:pt>
                <c:pt idx="16">
                  <c:v>ΟΧΕ Αξιοποίησης Λιμνών Δυτικής Μακεδονίας</c:v>
                </c:pt>
                <c:pt idx="17">
                  <c:v>Στρατηγικό Σχέδιο για τη Βιώσιμη Αστική Ανάπτυξη Δήμου Ιωαννιτών</c:v>
                </c:pt>
                <c:pt idx="18">
                  <c:v>Πολιτιστική Διαδρομή στα Αρχαία Θέατρα της Ηπείρου</c:v>
                </c:pt>
                <c:pt idx="19">
                  <c:v>Λάρισα «Η Πόλη στο Προσκήνιο»</c:v>
                </c:pt>
                <c:pt idx="20">
                  <c:v>Στρατηγική Βιώσιμης Αστικής Ανάπτυξης Δήμου Βόλου</c:v>
                </c:pt>
                <c:pt idx="21">
                  <c:v>«Καρδίτσα, πόλη να ζεις»</c:v>
                </c:pt>
                <c:pt idx="22">
                  <c:v>«Τρίκαλα: Μια ανοιχτή πόλη-πρότυπο στις όχθες του Ληθαίου»</c:v>
                </c:pt>
                <c:pt idx="23">
                  <c:v>«Ολοκληρωμένο Σχέδιο Βιώσιμης Αστικής Ανάπτυξης (ΟΣΒΑΑ) για την ανάδειξη της πόλης της Λαμίας ως Διεθνώς Αναγνωρίσιμου Πολιτιστικού Προορισμού με αξιοποίηση της Ολοκληρωμένης Χωρικής Επένδυσης (ΟΧΕ)»</c:v>
                </c:pt>
                <c:pt idx="24">
                  <c:v>Χαλκίδα «Βιώσιμη και έξυπνη πόλη»</c:v>
                </c:pt>
                <c:pt idx="25">
                  <c:v>«Διαδημοτική Αστική Λειτουργική Περιοχή» των Αστικών Κέντρων των Δήμων Λεβαδέων, Θηβαίων και Αλιάρτου-Θεσπιέων ως Περιοχής Ανάδειξης της σύγχρονης Οικονομίας της Επισκεψιμότητας, Βελτίωσης της Ποιότητας Ζωής Πολιτών και Επισκεπτών και διασφάλισης της Κοιν</c:v>
                </c:pt>
                <c:pt idx="26">
                  <c:v>Στρατηγικού και Επιχειρησιακού Σχεδίου (Σχεδίου Δράσης) για την Αστική, Κοινωνική, Περιβαλλοντική και Επιχειρηματική Αναζωογόνηση και Εξυγίανση της ευρύτερης περιοχής της ΛΑΠ Ασωπού (ΟΧΕ ΛΑΠ Ασωπού)</c:v>
                </c:pt>
                <c:pt idx="27">
                  <c:v>«Ολοκληρωμένο Σχέδιο Χωρικής Ανάπτυξης (ΟΣΧΑ) για την ανάδειξη της Πόλης της Κέρκυρας ως Διεθνώς αναγνωρίσιμου Πολύ-θεματικού, Πολύ-προιοντικού και Δημιουργικού Πολιτιστικού Προορισμού</c:v>
                </c:pt>
                <c:pt idx="28">
                  <c:v>Στρατηγική Ολοκληρωμένης Χωρικής Επένδυσης στην περιοχή της Παλικής Κεφαλονιάς</c:v>
                </c:pt>
                <c:pt idx="29">
                  <c:v>Στρατηγική Βιώσιμης Αστικής Ανάπτυξης Δήμου Πατρέων</c:v>
                </c:pt>
                <c:pt idx="30">
                  <c:v>Στρατηγική Βιώσιμης Αστικής Ανάπτυξης Δήμου Αγρινίου</c:v>
                </c:pt>
                <c:pt idx="31">
                  <c:v>Στρατηγικό Σχέδιο Ολοκληρωμένης Χωρικής Επένδυσης για άλλες χωρικές Στρατηγικές στην Περιοχή Λιμνοθάλασσας Μεσολογγίου - Αιτωλικού</c:v>
                </c:pt>
                <c:pt idx="32">
                  <c:v>Στρατηγικό Σχέδιο Ολοκληρωμένης Χωρικής Επένδυσης για άλλες χωρικές Στρατηγικές στην ευρύτερη περιοχή του Άξονα Κατακόλου – Αρχαίας Ολυμπίας</c:v>
                </c:pt>
                <c:pt idx="33">
                  <c:v>«Καλαμάτα 2020:Βιώσιμη και Έξυπνη Πόλη»</c:v>
                </c:pt>
                <c:pt idx="34">
                  <c:v>Στρατηγική Βιώσιμης Αστικής Ανάπτυξης των Δήμων Άργους - Μυκηνών και Ναυπλιέων</c:v>
                </c:pt>
                <c:pt idx="35">
                  <c:v>Στρατηγική Ολοκληρωμένων Χωρικών Επενδύσεων (Ο.Χ.Ε.) για την περιοχή της Μάνης</c:v>
                </c:pt>
                <c:pt idx="36">
                  <c:v>«Αθήνα 2020: Βιώσιμη Ανάπτυξη για τον τουρισμό, τον πολιτισμό, την καινοτομία»</c:v>
                </c:pt>
                <c:pt idx="37">
                  <c:v>Βιώσιμη Αστική Ανάπτυξη Πειραιά</c:v>
                </c:pt>
                <c:pt idx="38">
                  <c:v>Διαδημοτική Εταιρική Σχέση για την Ανάπτυξη της Δυτικής Αθήνας με αξιοποίηση της ΟΧΕ/ΒΑΑ</c:v>
                </c:pt>
                <c:pt idx="39">
                  <c:v>«Η μουσική και η ιστορία των δρόμων»</c:v>
                </c:pt>
                <c:pt idx="40">
                  <c:v>Βιώσιμη Αστική Ανάπτυξη Μυτιλήνης</c:v>
                </c:pt>
                <c:pt idx="41">
                  <c:v>«Ανάδειξη της ταυτότητας της Χίου ως σύγχρονης πόλης»</c:v>
                </c:pt>
                <c:pt idx="42">
                  <c:v>Αξιοποίηση – Ενίσχυση των Αναπτυξιακών Πλεονεκτημάτων των μικρών νησιών της Περιφέρειας Β. Αιγαίου, για την ανάσχεση φαινομένων αναπτυξιακής υστέρησης</c:v>
                </c:pt>
                <c:pt idx="43">
                  <c:v>Στρατηγικής Βιώσιμης Αστικής Ανάπτυξης περιοχής Κόβα Δήμου Ρόδου</c:v>
                </c:pt>
                <c:pt idx="44">
                  <c:v>Ηράκλειο έξυπνη-συνεκτική πόλη, τόπος συνάντησης «5+1» πολιτισμών</c:v>
                </c:pt>
                <c:pt idx="45">
                  <c:v>«Η Αναζωογόνηση του Αστικού Κέντρου των Χανίων με όρους αειφορίας και κοινωνικής συνοχής»</c:v>
                </c:pt>
                <c:pt idx="46">
                  <c:v>Στρατηγικής Ολοκληρωμένης Χωρικής Επένδυσης (OXE) στην ΠΕ Λασιθίου</c:v>
                </c:pt>
                <c:pt idx="47">
                  <c:v>Στρατηγικής Ολοκληρωμένης Χωρικής Επένδυσης (OXE) στην ΠΕ Ρεθύμνου</c:v>
                </c:pt>
                <c:pt idx="48">
                  <c:v>Στρατηγικής Ολοκληρωμένης Χωρικής Επένδυσης (OXE) περιοχών φυσικού κάλλους UNESCO</c:v>
                </c:pt>
                <c:pt idx="49">
                  <c:v>ΘΕΣΣΑΛΟΝΙΚΗ ΥΠΟΛΟΙΠΑ και Χαλκηδόνα - Δέλτα - Δράσεις ΕΚΤ στις Περιοχές ΤΑΠΤΟΚ του ΠΑΑ και του Προγράμματος Αλιεία και Θάλασσα</c:v>
                </c:pt>
                <c:pt idx="50">
                  <c:v>Ημαθία - Δράσεις ΕΚΤ στις Περιοχές ΤΑΠΤΟΚ του ΠΑΑ και του Προγράμματος Αλιεία και Θάλασσα </c:v>
                </c:pt>
                <c:pt idx="51">
                  <c:v>Πέλλα - Δράσεις ΕΚΤ στις Περιοχές ΤΑΠΤΟΚ του ΠΑΑ και του Προγράμματος Αλιεία και Θάλασσα </c:v>
                </c:pt>
                <c:pt idx="52">
                  <c:v> Πιερία - Δράσεις ΕΚΤ στις Περιοχές ΤΑΠΤΟΚ του ΠΑΑ και του Προγράμματος Αλιεία και Θάλασσα </c:v>
                </c:pt>
                <c:pt idx="53">
                  <c:v> Σέρρες - Δράσεις ΕΚΤ στις Περιοχές ΤΑΠΤΟΚ του ΠΑΑ και του Προγράμματος Αλιεία και Θάλασσα </c:v>
                </c:pt>
                <c:pt idx="54">
                  <c:v>Χαλκιδική - Δράσεις ΕΚΤ στις Περιοχές ΤΑΠΤΟΚ του ΠΑΑ και του Προγράμματος Αλιεία και Θάλασσα </c:v>
                </c:pt>
                <c:pt idx="55">
                  <c:v>Στρατηγική ΤΑΠΤοΚ – ΕΚΤ στην περιοχή της Βιώσιμης Αστικής Ανάπτυξης του Δήμου Ιωαννιτών με τίτλο «Τοπικό Πρόγραμμα για την ενίσχυση της απασχόλησης και της επιχειρηματικότητας»</c:v>
                </c:pt>
                <c:pt idx="56">
                  <c:v>Στρατηγική ΤΑΠΤοΚ – ΕΚΤ στην περιοχή υλοποίησης του ΤΑΠΤοΚ-Leader της Ήπειρος ΑΕ με τίτλο «Επιχειρηματικότητα στην περιοχή Leader μέσω ΤΑΠΤοΚ-ΕΚΤ»</c:v>
                </c:pt>
                <c:pt idx="57">
                  <c:v>Στρατηγική ΤΑΠΤοΚ – ΕΚΤ στην περιοχή υλοποίησης του ΤΑΠΤοΚ-Leader της ΕΤΑΝΑΜ ΑΕ ΟΤΑ με τίτλο «Δράσεις ΕΚΤ στις περιοχές ΤΑΠΤοΚ των Προγραμμάτων Αγροτικής Ανάπτυξης και Αλιείας &amp; Θάλασσας»</c:v>
                </c:pt>
                <c:pt idx="58">
                  <c:v>Στρατηγική και Σχέδιο Δράσης ΤΑΠΤοΚ/CLLD «Αρκαδία 2020»</c:v>
                </c:pt>
                <c:pt idx="59">
                  <c:v>Στρατηγικής Τοπικής Ανάπτυξης με Πρωτοβουλία Τοπικών Κοινοτήτων (ΤΑΠΤοΚ-ΕΚΤ) της Αναπτυξιακής Λασιθίου Α.Α.Ε. Ο.Τ.Α</c:v>
                </c:pt>
                <c:pt idx="60">
                  <c:v>Στρατηγικής Τοπικής Ανάπτυξης με Πρωτοβουλία Τοπικών Κοινοτήτων (ΤΑΠΤοΚ-ΕΚΤ) της Αναπτυξιακής Ηρακλείου Α.Α.Ε. Ο.Τ.Α</c:v>
                </c:pt>
                <c:pt idx="61">
                  <c:v>Στρατηγικής Τοπικής Ανάπτυξης με Πρωτοβουλία Τοπικών Κοινοτήτων (ΤΑΠΤοΚ-ΕΚΤ) του ΑΚΟΜΜ-ΨΗΛΟΡΕΙΤΗ Α.Α.Ε. Ο.Τ.Α</c:v>
                </c:pt>
                <c:pt idx="62">
                  <c:v>Στρατηγικής Τοπικής Ανάπτυξης με Πρωτοβουλία Τοπικών Κοινοτήτων (ΤΑΠΤοΚ-ΕΚΤ) του Οργανισμού Ανάπτυξης Κρήτης ΑΕ</c:v>
                </c:pt>
                <c:pt idx="63">
                  <c:v>ΟΧΕ - Πολιτιστική, Περιβαλλοντική, Τουριστική Διαδρομή Περιφέρειας Στερεάς Ελλάδας </c:v>
                </c:pt>
                <c:pt idx="64">
                  <c:v>Κιλκίς - Δράσεις ΕΚΤ στις Περιοχές ΤΑΠΤΟΚ του ΠΑΑ και του Προγράμματος Αλιεία και Θάλασσα </c:v>
                </c:pt>
              </c:strCache>
            </c:strRef>
          </c:cat>
          <c:val>
            <c:numRef>
              <c:f>'ΧΣ-εντός 14-20'!$AH$2:$AH$66</c:f>
              <c:numCache>
                <c:formatCode>#,##0.00</c:formatCode>
                <c:ptCount val="65"/>
                <c:pt idx="0" formatCode="0.00%">
                  <c:v>0.95987819569000132</c:v>
                </c:pt>
                <c:pt idx="1">
                  <c:v>0</c:v>
                </c:pt>
                <c:pt idx="2" formatCode="0.00%">
                  <c:v>1.0048226666666666</c:v>
                </c:pt>
                <c:pt idx="3" formatCode="0.00%">
                  <c:v>0.99814999999999998</c:v>
                </c:pt>
                <c:pt idx="4" formatCode="0.00%">
                  <c:v>0.9082784823332879</c:v>
                </c:pt>
                <c:pt idx="5" formatCode="0.00%">
                  <c:v>1.5940280752212388</c:v>
                </c:pt>
                <c:pt idx="6" formatCode="0.00%">
                  <c:v>0.92815791262135927</c:v>
                </c:pt>
                <c:pt idx="7" formatCode="0.00%">
                  <c:v>0.82088290023201849</c:v>
                </c:pt>
                <c:pt idx="8" formatCode="0.00%">
                  <c:v>0.71352048245614041</c:v>
                </c:pt>
                <c:pt idx="9" formatCode="0.00%">
                  <c:v>0.77333295382669187</c:v>
                </c:pt>
                <c:pt idx="10" formatCode="0.00%">
                  <c:v>0.32212921951219514</c:v>
                </c:pt>
                <c:pt idx="11" formatCode="0.00%">
                  <c:v>0.53502439024390247</c:v>
                </c:pt>
                <c:pt idx="12" formatCode="0.00%">
                  <c:v>0.73073170731707315</c:v>
                </c:pt>
                <c:pt idx="13" formatCode="0.00%">
                  <c:v>0.53619512195121954</c:v>
                </c:pt>
                <c:pt idx="14" formatCode="0.00%">
                  <c:v>0.53531707317073174</c:v>
                </c:pt>
                <c:pt idx="15" formatCode="0.00%">
                  <c:v>0.53619512195121954</c:v>
                </c:pt>
                <c:pt idx="16" formatCode="0.00%">
                  <c:v>0.2139482857142857</c:v>
                </c:pt>
                <c:pt idx="17" formatCode="0.00%">
                  <c:v>0</c:v>
                </c:pt>
                <c:pt idx="18" formatCode="0.00%">
                  <c:v>0</c:v>
                </c:pt>
                <c:pt idx="19" formatCode="0.00%">
                  <c:v>0</c:v>
                </c:pt>
                <c:pt idx="20" formatCode="0.00%">
                  <c:v>0.42452459962756056</c:v>
                </c:pt>
                <c:pt idx="21" formatCode="0.00%">
                  <c:v>0.14958476000000001</c:v>
                </c:pt>
                <c:pt idx="22" formatCode="0.00%">
                  <c:v>0.37139555555555553</c:v>
                </c:pt>
                <c:pt idx="23" formatCode="0.00%">
                  <c:v>0</c:v>
                </c:pt>
                <c:pt idx="24" formatCode="0.00%">
                  <c:v>5.3571428571428568E-2</c:v>
                </c:pt>
                <c:pt idx="25" formatCode="0.00%">
                  <c:v>0.21428571428571427</c:v>
                </c:pt>
                <c:pt idx="26" formatCode="0.00%">
                  <c:v>0</c:v>
                </c:pt>
                <c:pt idx="27" formatCode="0.00%">
                  <c:v>0</c:v>
                </c:pt>
                <c:pt idx="28" formatCode="0.00%">
                  <c:v>0</c:v>
                </c:pt>
                <c:pt idx="29" formatCode="0.00%">
                  <c:v>0</c:v>
                </c:pt>
                <c:pt idx="30" formatCode="0.00%">
                  <c:v>0.69047837142857138</c:v>
                </c:pt>
                <c:pt idx="31" formatCode="0.00%">
                  <c:v>0.73677701666666673</c:v>
                </c:pt>
                <c:pt idx="32" formatCode="0.00%">
                  <c:v>0.42524373333333332</c:v>
                </c:pt>
                <c:pt idx="33" formatCode="0.00%">
                  <c:v>0</c:v>
                </c:pt>
                <c:pt idx="34" formatCode="0.00%">
                  <c:v>0.23807539682539683</c:v>
                </c:pt>
                <c:pt idx="35" formatCode="0.00%">
                  <c:v>0.55192133333333337</c:v>
                </c:pt>
                <c:pt idx="36" formatCode="0.00%">
                  <c:v>0.73135204840949553</c:v>
                </c:pt>
                <c:pt idx="37" formatCode="0.00%">
                  <c:v>0.27850457232441367</c:v>
                </c:pt>
                <c:pt idx="38" formatCode="0.00%">
                  <c:v>0.62120188879640836</c:v>
                </c:pt>
                <c:pt idx="39" formatCode="0.00%">
                  <c:v>5.469484729990595E-3</c:v>
                </c:pt>
                <c:pt idx="40" formatCode="0.00%">
                  <c:v>0.15360769230769231</c:v>
                </c:pt>
                <c:pt idx="41" formatCode="0.00%">
                  <c:v>0</c:v>
                </c:pt>
                <c:pt idx="42" formatCode="0.00%">
                  <c:v>0</c:v>
                </c:pt>
                <c:pt idx="43" formatCode="0.00%">
                  <c:v>0</c:v>
                </c:pt>
                <c:pt idx="44" formatCode="0.00%">
                  <c:v>0</c:v>
                </c:pt>
                <c:pt idx="45" formatCode="0.00%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 formatCode="0.00%">
                  <c:v>0.86116088519775147</c:v>
                </c:pt>
                <c:pt idx="50" formatCode="0.00%">
                  <c:v>0.84489248700582764</c:v>
                </c:pt>
                <c:pt idx="51" formatCode="0.00%">
                  <c:v>0.8579675994108984</c:v>
                </c:pt>
                <c:pt idx="52" formatCode="0.00%">
                  <c:v>2.1548263157894737E-2</c:v>
                </c:pt>
                <c:pt idx="53" formatCode="0.00%">
                  <c:v>0.85681737061273056</c:v>
                </c:pt>
                <c:pt idx="54" formatCode="0.00%">
                  <c:v>0.848956213242269</c:v>
                </c:pt>
                <c:pt idx="55" formatCode="0.00%">
                  <c:v>0.15</c:v>
                </c:pt>
                <c:pt idx="56" formatCode="0.00%">
                  <c:v>0.99959200000000004</c:v>
                </c:pt>
                <c:pt idx="57" formatCode="0.00%">
                  <c:v>0.15</c:v>
                </c:pt>
                <c:pt idx="58" formatCode="0.00%">
                  <c:v>0.90798783999999999</c:v>
                </c:pt>
                <c:pt idx="59" formatCode="#,##0">
                  <c:v>0</c:v>
                </c:pt>
                <c:pt idx="60" formatCode="#,##0">
                  <c:v>0</c:v>
                </c:pt>
                <c:pt idx="61" formatCode="#,##0">
                  <c:v>0</c:v>
                </c:pt>
                <c:pt idx="62" formatCode="#,##0">
                  <c:v>0</c:v>
                </c:pt>
                <c:pt idx="63" formatCode="#,##0">
                  <c:v>0</c:v>
                </c:pt>
                <c:pt idx="64" formatCode="0.00%">
                  <c:v>0.67722528815927352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69-47BE-A9EF-2BCCBF7656F7}"/>
            </c:ext>
          </c:extLst>
        </c:ser>
        <c:ser>
          <c:idx val="1"/>
          <c:order val="1"/>
          <c:tx>
            <c:strRef>
              <c:f>'ΧΣ-εντός 14-20'!$AI$1</c:f>
              <c:strCache>
                <c:ptCount val="1"/>
                <c:pt idx="0">
                  <c:v>% νομικών δεσμεύσεων (ΕΚΤ) στα ενταγμένα (ΕΚΤ)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'ΧΣ-εντός 14-20'!$H$2:$H$66</c:f>
              <c:strCache>
                <c:ptCount val="65"/>
                <c:pt idx="0">
                  <c:v>Αλεξανδρούπολη «Ελκυστική Πόλη»</c:v>
                </c:pt>
                <c:pt idx="1">
                  <c:v>Ολοκληρωμένη Χωρική Επένδυση Πολιτιστικής Διαδρομής Εγνατίας Οδού</c:v>
                </c:pt>
                <c:pt idx="2">
                  <c:v>Στρατηγική Βιώσιμης Αστικής Ανάπτυξης Δήμου Δράμας</c:v>
                </c:pt>
                <c:pt idx="3">
                  <c:v>«Καβάλα 2023: Δημιουργική πόλη – τουριστικός προορισμός αριστείας»</c:v>
                </c:pt>
                <c:pt idx="4">
                  <c:v>Στρατηγική Βιώσιμης Αστικής Ανάπτυξης της Μητροπολιτικής Ενότητας Θεσσαλονίκης</c:v>
                </c:pt>
                <c:pt idx="5">
                  <c:v>Στρατηγική Βιώσιμης Αστικής Ανάπτυξης Δήμου Βέροιας</c:v>
                </c:pt>
                <c:pt idx="6">
                  <c:v>Στρατηγική Βιώσιμης Αστικής Ανάπτυξης για την πόλη των Γιαννιτσών του Δήμου Πέλλας</c:v>
                </c:pt>
                <c:pt idx="7">
                  <c:v>«Έδεσσα- Αστική αναζωογόνηση»</c:v>
                </c:pt>
                <c:pt idx="8">
                  <c:v>Στρατηγική Βιώσιμης Αστικής Ανάπτυξης Δήμου Κατερίνης</c:v>
                </c:pt>
                <c:pt idx="9">
                  <c:v>Στρατηγική Βιώσιμης Αστικής Ανάπτυξης Δήμου Νάουσας, Ηρωικής Πόλεως Νάουσας</c:v>
                </c:pt>
                <c:pt idx="10">
                  <c:v>Στρατηγική Βιώσιμης Αστικής Ανάπτυξης Δήμου Σερρών</c:v>
                </c:pt>
                <c:pt idx="11">
                  <c:v>Κοζάνη «Η Πόλη κινείται… κάνουμε μαζί το επόμενο βήμα!»</c:v>
                </c:pt>
                <c:pt idx="12">
                  <c:v>Γρεβενά 2020</c:v>
                </c:pt>
                <c:pt idx="13">
                  <c:v>Πτολεμαΐδα «Εδώ ζούμε … Καλύτερα»</c:v>
                </c:pt>
                <c:pt idx="14">
                  <c:v>Καστοριά «Ευρωπαϊκή Πόλη να Ζεις και να Επισκεφτείς»</c:v>
                </c:pt>
                <c:pt idx="15">
                  <c:v>Φλώρινα «Βιώσιμη πόλη, πύλη πολιτισμού»</c:v>
                </c:pt>
                <c:pt idx="16">
                  <c:v>ΟΧΕ Αξιοποίησης Λιμνών Δυτικής Μακεδονίας</c:v>
                </c:pt>
                <c:pt idx="17">
                  <c:v>Στρατηγικό Σχέδιο για τη Βιώσιμη Αστική Ανάπτυξη Δήμου Ιωαννιτών</c:v>
                </c:pt>
                <c:pt idx="18">
                  <c:v>Πολιτιστική Διαδρομή στα Αρχαία Θέατρα της Ηπείρου</c:v>
                </c:pt>
                <c:pt idx="19">
                  <c:v>Λάρισα «Η Πόλη στο Προσκήνιο»</c:v>
                </c:pt>
                <c:pt idx="20">
                  <c:v>Στρατηγική Βιώσιμης Αστικής Ανάπτυξης Δήμου Βόλου</c:v>
                </c:pt>
                <c:pt idx="21">
                  <c:v>«Καρδίτσα, πόλη να ζεις»</c:v>
                </c:pt>
                <c:pt idx="22">
                  <c:v>«Τρίκαλα: Μια ανοιχτή πόλη-πρότυπο στις όχθες του Ληθαίου»</c:v>
                </c:pt>
                <c:pt idx="23">
                  <c:v>«Ολοκληρωμένο Σχέδιο Βιώσιμης Αστικής Ανάπτυξης (ΟΣΒΑΑ) για την ανάδειξη της πόλης της Λαμίας ως Διεθνώς Αναγνωρίσιμου Πολιτιστικού Προορισμού με αξιοποίηση της Ολοκληρωμένης Χωρικής Επένδυσης (ΟΧΕ)»</c:v>
                </c:pt>
                <c:pt idx="24">
                  <c:v>Χαλκίδα «Βιώσιμη και έξυπνη πόλη»</c:v>
                </c:pt>
                <c:pt idx="25">
                  <c:v>«Διαδημοτική Αστική Λειτουργική Περιοχή» των Αστικών Κέντρων των Δήμων Λεβαδέων, Θηβαίων και Αλιάρτου-Θεσπιέων ως Περιοχής Ανάδειξης της σύγχρονης Οικονομίας της Επισκεψιμότητας, Βελτίωσης της Ποιότητας Ζωής Πολιτών και Επισκεπτών και διασφάλισης της Κοιν</c:v>
                </c:pt>
                <c:pt idx="26">
                  <c:v>Στρατηγικού και Επιχειρησιακού Σχεδίου (Σχεδίου Δράσης) για την Αστική, Κοινωνική, Περιβαλλοντική και Επιχειρηματική Αναζωογόνηση και Εξυγίανση της ευρύτερης περιοχής της ΛΑΠ Ασωπού (ΟΧΕ ΛΑΠ Ασωπού)</c:v>
                </c:pt>
                <c:pt idx="27">
                  <c:v>«Ολοκληρωμένο Σχέδιο Χωρικής Ανάπτυξης (ΟΣΧΑ) για την ανάδειξη της Πόλης της Κέρκυρας ως Διεθνώς αναγνωρίσιμου Πολύ-θεματικού, Πολύ-προιοντικού και Δημιουργικού Πολιτιστικού Προορισμού</c:v>
                </c:pt>
                <c:pt idx="28">
                  <c:v>Στρατηγική Ολοκληρωμένης Χωρικής Επένδυσης στην περιοχή της Παλικής Κεφαλονιάς</c:v>
                </c:pt>
                <c:pt idx="29">
                  <c:v>Στρατηγική Βιώσιμης Αστικής Ανάπτυξης Δήμου Πατρέων</c:v>
                </c:pt>
                <c:pt idx="30">
                  <c:v>Στρατηγική Βιώσιμης Αστικής Ανάπτυξης Δήμου Αγρινίου</c:v>
                </c:pt>
                <c:pt idx="31">
                  <c:v>Στρατηγικό Σχέδιο Ολοκληρωμένης Χωρικής Επένδυσης για άλλες χωρικές Στρατηγικές στην Περιοχή Λιμνοθάλασσας Μεσολογγίου - Αιτωλικού</c:v>
                </c:pt>
                <c:pt idx="32">
                  <c:v>Στρατηγικό Σχέδιο Ολοκληρωμένης Χωρικής Επένδυσης για άλλες χωρικές Στρατηγικές στην ευρύτερη περιοχή του Άξονα Κατακόλου – Αρχαίας Ολυμπίας</c:v>
                </c:pt>
                <c:pt idx="33">
                  <c:v>«Καλαμάτα 2020:Βιώσιμη και Έξυπνη Πόλη»</c:v>
                </c:pt>
                <c:pt idx="34">
                  <c:v>Στρατηγική Βιώσιμης Αστικής Ανάπτυξης των Δήμων Άργους - Μυκηνών και Ναυπλιέων</c:v>
                </c:pt>
                <c:pt idx="35">
                  <c:v>Στρατηγική Ολοκληρωμένων Χωρικών Επενδύσεων (Ο.Χ.Ε.) για την περιοχή της Μάνης</c:v>
                </c:pt>
                <c:pt idx="36">
                  <c:v>«Αθήνα 2020: Βιώσιμη Ανάπτυξη για τον τουρισμό, τον πολιτισμό, την καινοτομία»</c:v>
                </c:pt>
                <c:pt idx="37">
                  <c:v>Βιώσιμη Αστική Ανάπτυξη Πειραιά</c:v>
                </c:pt>
                <c:pt idx="38">
                  <c:v>Διαδημοτική Εταιρική Σχέση για την Ανάπτυξη της Δυτικής Αθήνας με αξιοποίηση της ΟΧΕ/ΒΑΑ</c:v>
                </c:pt>
                <c:pt idx="39">
                  <c:v>«Η μουσική και η ιστορία των δρόμων»</c:v>
                </c:pt>
                <c:pt idx="40">
                  <c:v>Βιώσιμη Αστική Ανάπτυξη Μυτιλήνης</c:v>
                </c:pt>
                <c:pt idx="41">
                  <c:v>«Ανάδειξη της ταυτότητας της Χίου ως σύγχρονης πόλης»</c:v>
                </c:pt>
                <c:pt idx="42">
                  <c:v>Αξιοποίηση – Ενίσχυση των Αναπτυξιακών Πλεονεκτημάτων των μικρών νησιών της Περιφέρειας Β. Αιγαίου, για την ανάσχεση φαινομένων αναπτυξιακής υστέρησης</c:v>
                </c:pt>
                <c:pt idx="43">
                  <c:v>Στρατηγικής Βιώσιμης Αστικής Ανάπτυξης περιοχής Κόβα Δήμου Ρόδου</c:v>
                </c:pt>
                <c:pt idx="44">
                  <c:v>Ηράκλειο έξυπνη-συνεκτική πόλη, τόπος συνάντησης «5+1» πολιτισμών</c:v>
                </c:pt>
                <c:pt idx="45">
                  <c:v>«Η Αναζωογόνηση του Αστικού Κέντρου των Χανίων με όρους αειφορίας και κοινωνικής συνοχής»</c:v>
                </c:pt>
                <c:pt idx="46">
                  <c:v>Στρατηγικής Ολοκληρωμένης Χωρικής Επένδυσης (OXE) στην ΠΕ Λασιθίου</c:v>
                </c:pt>
                <c:pt idx="47">
                  <c:v>Στρατηγικής Ολοκληρωμένης Χωρικής Επένδυσης (OXE) στην ΠΕ Ρεθύμνου</c:v>
                </c:pt>
                <c:pt idx="48">
                  <c:v>Στρατηγικής Ολοκληρωμένης Χωρικής Επένδυσης (OXE) περιοχών φυσικού κάλλους UNESCO</c:v>
                </c:pt>
                <c:pt idx="49">
                  <c:v>ΘΕΣΣΑΛΟΝΙΚΗ ΥΠΟΛΟΙΠΑ και Χαλκηδόνα - Δέλτα - Δράσεις ΕΚΤ στις Περιοχές ΤΑΠΤΟΚ του ΠΑΑ και του Προγράμματος Αλιεία και Θάλασσα</c:v>
                </c:pt>
                <c:pt idx="50">
                  <c:v>Ημαθία - Δράσεις ΕΚΤ στις Περιοχές ΤΑΠΤΟΚ του ΠΑΑ και του Προγράμματος Αλιεία και Θάλασσα </c:v>
                </c:pt>
                <c:pt idx="51">
                  <c:v>Πέλλα - Δράσεις ΕΚΤ στις Περιοχές ΤΑΠΤΟΚ του ΠΑΑ και του Προγράμματος Αλιεία και Θάλασσα </c:v>
                </c:pt>
                <c:pt idx="52">
                  <c:v> Πιερία - Δράσεις ΕΚΤ στις Περιοχές ΤΑΠΤΟΚ του ΠΑΑ και του Προγράμματος Αλιεία και Θάλασσα </c:v>
                </c:pt>
                <c:pt idx="53">
                  <c:v> Σέρρες - Δράσεις ΕΚΤ στις Περιοχές ΤΑΠΤΟΚ του ΠΑΑ και του Προγράμματος Αλιεία και Θάλασσα </c:v>
                </c:pt>
                <c:pt idx="54">
                  <c:v>Χαλκιδική - Δράσεις ΕΚΤ στις Περιοχές ΤΑΠΤΟΚ του ΠΑΑ και του Προγράμματος Αλιεία και Θάλασσα </c:v>
                </c:pt>
                <c:pt idx="55">
                  <c:v>Στρατηγική ΤΑΠΤοΚ – ΕΚΤ στην περιοχή της Βιώσιμης Αστικής Ανάπτυξης του Δήμου Ιωαννιτών με τίτλο «Τοπικό Πρόγραμμα για την ενίσχυση της απασχόλησης και της επιχειρηματικότητας»</c:v>
                </c:pt>
                <c:pt idx="56">
                  <c:v>Στρατηγική ΤΑΠΤοΚ – ΕΚΤ στην περιοχή υλοποίησης του ΤΑΠΤοΚ-Leader της Ήπειρος ΑΕ με τίτλο «Επιχειρηματικότητα στην περιοχή Leader μέσω ΤΑΠΤοΚ-ΕΚΤ»</c:v>
                </c:pt>
                <c:pt idx="57">
                  <c:v>Στρατηγική ΤΑΠΤοΚ – ΕΚΤ στην περιοχή υλοποίησης του ΤΑΠΤοΚ-Leader της ΕΤΑΝΑΜ ΑΕ ΟΤΑ με τίτλο «Δράσεις ΕΚΤ στις περιοχές ΤΑΠΤοΚ των Προγραμμάτων Αγροτικής Ανάπτυξης και Αλιείας &amp; Θάλασσας»</c:v>
                </c:pt>
                <c:pt idx="58">
                  <c:v>Στρατηγική και Σχέδιο Δράσης ΤΑΠΤοΚ/CLLD «Αρκαδία 2020»</c:v>
                </c:pt>
                <c:pt idx="59">
                  <c:v>Στρατηγικής Τοπικής Ανάπτυξης με Πρωτοβουλία Τοπικών Κοινοτήτων (ΤΑΠΤοΚ-ΕΚΤ) της Αναπτυξιακής Λασιθίου Α.Α.Ε. Ο.Τ.Α</c:v>
                </c:pt>
                <c:pt idx="60">
                  <c:v>Στρατηγικής Τοπικής Ανάπτυξης με Πρωτοβουλία Τοπικών Κοινοτήτων (ΤΑΠΤοΚ-ΕΚΤ) της Αναπτυξιακής Ηρακλείου Α.Α.Ε. Ο.Τ.Α</c:v>
                </c:pt>
                <c:pt idx="61">
                  <c:v>Στρατηγικής Τοπικής Ανάπτυξης με Πρωτοβουλία Τοπικών Κοινοτήτων (ΤΑΠΤοΚ-ΕΚΤ) του ΑΚΟΜΜ-ΨΗΛΟΡΕΙΤΗ Α.Α.Ε. Ο.Τ.Α</c:v>
                </c:pt>
                <c:pt idx="62">
                  <c:v>Στρατηγικής Τοπικής Ανάπτυξης με Πρωτοβουλία Τοπικών Κοινοτήτων (ΤΑΠΤοΚ-ΕΚΤ) του Οργανισμού Ανάπτυξης Κρήτης ΑΕ</c:v>
                </c:pt>
                <c:pt idx="63">
                  <c:v>ΟΧΕ - Πολιτιστική, Περιβαλλοντική, Τουριστική Διαδρομή Περιφέρειας Στερεάς Ελλάδας </c:v>
                </c:pt>
                <c:pt idx="64">
                  <c:v>Κιλκίς - Δράσεις ΕΚΤ στις Περιοχές ΤΑΠΤΟΚ του ΠΑΑ και του Προγράμματος Αλιεία και Θάλασσα </c:v>
                </c:pt>
              </c:strCache>
            </c:strRef>
          </c:cat>
          <c:val>
            <c:numRef>
              <c:f>'ΧΣ-εντός 14-20'!$AI$2:$AI$66</c:f>
              <c:numCache>
                <c:formatCode>#,##0.00</c:formatCode>
                <c:ptCount val="65"/>
                <c:pt idx="0" formatCode="0.00%">
                  <c:v>0.9864824821335193</c:v>
                </c:pt>
                <c:pt idx="1">
                  <c:v>0</c:v>
                </c:pt>
                <c:pt idx="2" formatCode="0.00%">
                  <c:v>0.96015467737590843</c:v>
                </c:pt>
                <c:pt idx="3" formatCode="0.00%">
                  <c:v>0.98390722837248901</c:v>
                </c:pt>
                <c:pt idx="4" formatCode="0.00%">
                  <c:v>0.97842170804731765</c:v>
                </c:pt>
                <c:pt idx="5" formatCode="0.00%">
                  <c:v>0.99777932204339737</c:v>
                </c:pt>
                <c:pt idx="6" formatCode="0.00%">
                  <c:v>0.91158758817248053</c:v>
                </c:pt>
                <c:pt idx="7" formatCode="0.00%">
                  <c:v>0.80544158596935966</c:v>
                </c:pt>
                <c:pt idx="8" formatCode="0.00%">
                  <c:v>0.98131331382746545</c:v>
                </c:pt>
                <c:pt idx="9" formatCode="0.00%">
                  <c:v>1</c:v>
                </c:pt>
                <c:pt idx="10" formatCode="0.00%">
                  <c:v>0.9564630100721585</c:v>
                </c:pt>
                <c:pt idx="11" formatCode="0.00%">
                  <c:v>0</c:v>
                </c:pt>
                <c:pt idx="12" formatCode="0.00%">
                  <c:v>1</c:v>
                </c:pt>
                <c:pt idx="13" formatCode="0.00%">
                  <c:v>1</c:v>
                </c:pt>
                <c:pt idx="14" formatCode="0.00%">
                  <c:v>0.99428649535265168</c:v>
                </c:pt>
                <c:pt idx="15" formatCode="0.00%">
                  <c:v>1</c:v>
                </c:pt>
                <c:pt idx="16" formatCode="0.00%">
                  <c:v>0.99701863868304619</c:v>
                </c:pt>
                <c:pt idx="17" formatCode="0.00%">
                  <c:v>0</c:v>
                </c:pt>
                <c:pt idx="18" formatCode="0.00%">
                  <c:v>0</c:v>
                </c:pt>
                <c:pt idx="19" formatCode="0.00%">
                  <c:v>0</c:v>
                </c:pt>
                <c:pt idx="20" formatCode="0.00%">
                  <c:v>1</c:v>
                </c:pt>
                <c:pt idx="21" formatCode="0.00%">
                  <c:v>1</c:v>
                </c:pt>
                <c:pt idx="22" formatCode="0.00%">
                  <c:v>1</c:v>
                </c:pt>
                <c:pt idx="23" formatCode="0.00%">
                  <c:v>0</c:v>
                </c:pt>
                <c:pt idx="24" formatCode="0.00%">
                  <c:v>0</c:v>
                </c:pt>
                <c:pt idx="25" formatCode="0.00%">
                  <c:v>0</c:v>
                </c:pt>
                <c:pt idx="26" formatCode="0.00%">
                  <c:v>0</c:v>
                </c:pt>
                <c:pt idx="27" formatCode="0.00%">
                  <c:v>0</c:v>
                </c:pt>
                <c:pt idx="28" formatCode="0.00%">
                  <c:v>0</c:v>
                </c:pt>
                <c:pt idx="29" formatCode="0.00%">
                  <c:v>0</c:v>
                </c:pt>
                <c:pt idx="30" formatCode="0.00%">
                  <c:v>1</c:v>
                </c:pt>
                <c:pt idx="31" formatCode="0.00%">
                  <c:v>1</c:v>
                </c:pt>
                <c:pt idx="32" formatCode="0.00%">
                  <c:v>1</c:v>
                </c:pt>
                <c:pt idx="33" formatCode="0.00%">
                  <c:v>0</c:v>
                </c:pt>
                <c:pt idx="34" formatCode="0.00%">
                  <c:v>0.99367497291440965</c:v>
                </c:pt>
                <c:pt idx="35" formatCode="0.00%">
                  <c:v>1</c:v>
                </c:pt>
                <c:pt idx="36" formatCode="0.00%">
                  <c:v>0.9546345947478927</c:v>
                </c:pt>
                <c:pt idx="37" formatCode="0.00%">
                  <c:v>0.94120265910268452</c:v>
                </c:pt>
                <c:pt idx="38" formatCode="0.00%">
                  <c:v>0.97412236318613743</c:v>
                </c:pt>
                <c:pt idx="39" formatCode="0.00%">
                  <c:v>1</c:v>
                </c:pt>
                <c:pt idx="40" formatCode="0.00%">
                  <c:v>0.90235039310931953</c:v>
                </c:pt>
                <c:pt idx="41" formatCode="0.00%">
                  <c:v>0</c:v>
                </c:pt>
                <c:pt idx="42" formatCode="0.00%">
                  <c:v>0</c:v>
                </c:pt>
                <c:pt idx="43" formatCode="0.00%">
                  <c:v>0</c:v>
                </c:pt>
                <c:pt idx="44" formatCode="0.00%">
                  <c:v>0</c:v>
                </c:pt>
                <c:pt idx="45" formatCode="0.00%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 formatCode="0.00%">
                  <c:v>0.99674514082161469</c:v>
                </c:pt>
                <c:pt idx="50" formatCode="0.00%">
                  <c:v>0.94026045601688701</c:v>
                </c:pt>
                <c:pt idx="51" formatCode="0.00%">
                  <c:v>1</c:v>
                </c:pt>
                <c:pt idx="52" formatCode="0.00%">
                  <c:v>1</c:v>
                </c:pt>
                <c:pt idx="53" formatCode="0.00%">
                  <c:v>1</c:v>
                </c:pt>
                <c:pt idx="54" formatCode="0.00%">
                  <c:v>1</c:v>
                </c:pt>
                <c:pt idx="55" formatCode="0.00%">
                  <c:v>1</c:v>
                </c:pt>
                <c:pt idx="56" formatCode="0.00%">
                  <c:v>0.33535682558483859</c:v>
                </c:pt>
                <c:pt idx="57" formatCode="0.00%">
                  <c:v>1</c:v>
                </c:pt>
                <c:pt idx="58" formatCode="0.00%">
                  <c:v>0.99892470806657496</c:v>
                </c:pt>
                <c:pt idx="59" formatCode="#,##0">
                  <c:v>0</c:v>
                </c:pt>
                <c:pt idx="60" formatCode="#,##0">
                  <c:v>0</c:v>
                </c:pt>
                <c:pt idx="61" formatCode="#,##0">
                  <c:v>0</c:v>
                </c:pt>
                <c:pt idx="62" formatCode="#,##0">
                  <c:v>0</c:v>
                </c:pt>
                <c:pt idx="63" formatCode="#,##0">
                  <c:v>0</c:v>
                </c:pt>
                <c:pt idx="64" formatCode="0.00%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69-47BE-A9EF-2BCCBF7656F7}"/>
            </c:ext>
          </c:extLst>
        </c:ser>
        <c:ser>
          <c:idx val="2"/>
          <c:order val="2"/>
          <c:tx>
            <c:strRef>
              <c:f>'ΧΣ-εντός 14-20'!$AJ$1</c:f>
              <c:strCache>
                <c:ptCount val="1"/>
                <c:pt idx="0">
                  <c:v>% πληρωμών (ΕΚΤ) στα ενταγμένα (ΕΚΤ)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'ΧΣ-εντός 14-20'!$H$2:$H$66</c:f>
              <c:strCache>
                <c:ptCount val="65"/>
                <c:pt idx="0">
                  <c:v>Αλεξανδρούπολη «Ελκυστική Πόλη»</c:v>
                </c:pt>
                <c:pt idx="1">
                  <c:v>Ολοκληρωμένη Χωρική Επένδυση Πολιτιστικής Διαδρομής Εγνατίας Οδού</c:v>
                </c:pt>
                <c:pt idx="2">
                  <c:v>Στρατηγική Βιώσιμης Αστικής Ανάπτυξης Δήμου Δράμας</c:v>
                </c:pt>
                <c:pt idx="3">
                  <c:v>«Καβάλα 2023: Δημιουργική πόλη – τουριστικός προορισμός αριστείας»</c:v>
                </c:pt>
                <c:pt idx="4">
                  <c:v>Στρατηγική Βιώσιμης Αστικής Ανάπτυξης της Μητροπολιτικής Ενότητας Θεσσαλονίκης</c:v>
                </c:pt>
                <c:pt idx="5">
                  <c:v>Στρατηγική Βιώσιμης Αστικής Ανάπτυξης Δήμου Βέροιας</c:v>
                </c:pt>
                <c:pt idx="6">
                  <c:v>Στρατηγική Βιώσιμης Αστικής Ανάπτυξης για την πόλη των Γιαννιτσών του Δήμου Πέλλας</c:v>
                </c:pt>
                <c:pt idx="7">
                  <c:v>«Έδεσσα- Αστική αναζωογόνηση»</c:v>
                </c:pt>
                <c:pt idx="8">
                  <c:v>Στρατηγική Βιώσιμης Αστικής Ανάπτυξης Δήμου Κατερίνης</c:v>
                </c:pt>
                <c:pt idx="9">
                  <c:v>Στρατηγική Βιώσιμης Αστικής Ανάπτυξης Δήμου Νάουσας, Ηρωικής Πόλεως Νάουσας</c:v>
                </c:pt>
                <c:pt idx="10">
                  <c:v>Στρατηγική Βιώσιμης Αστικής Ανάπτυξης Δήμου Σερρών</c:v>
                </c:pt>
                <c:pt idx="11">
                  <c:v>Κοζάνη «Η Πόλη κινείται… κάνουμε μαζί το επόμενο βήμα!»</c:v>
                </c:pt>
                <c:pt idx="12">
                  <c:v>Γρεβενά 2020</c:v>
                </c:pt>
                <c:pt idx="13">
                  <c:v>Πτολεμαΐδα «Εδώ ζούμε … Καλύτερα»</c:v>
                </c:pt>
                <c:pt idx="14">
                  <c:v>Καστοριά «Ευρωπαϊκή Πόλη να Ζεις και να Επισκεφτείς»</c:v>
                </c:pt>
                <c:pt idx="15">
                  <c:v>Φλώρινα «Βιώσιμη πόλη, πύλη πολιτισμού»</c:v>
                </c:pt>
                <c:pt idx="16">
                  <c:v>ΟΧΕ Αξιοποίησης Λιμνών Δυτικής Μακεδονίας</c:v>
                </c:pt>
                <c:pt idx="17">
                  <c:v>Στρατηγικό Σχέδιο για τη Βιώσιμη Αστική Ανάπτυξη Δήμου Ιωαννιτών</c:v>
                </c:pt>
                <c:pt idx="18">
                  <c:v>Πολιτιστική Διαδρομή στα Αρχαία Θέατρα της Ηπείρου</c:v>
                </c:pt>
                <c:pt idx="19">
                  <c:v>Λάρισα «Η Πόλη στο Προσκήνιο»</c:v>
                </c:pt>
                <c:pt idx="20">
                  <c:v>Στρατηγική Βιώσιμης Αστικής Ανάπτυξης Δήμου Βόλου</c:v>
                </c:pt>
                <c:pt idx="21">
                  <c:v>«Καρδίτσα, πόλη να ζεις»</c:v>
                </c:pt>
                <c:pt idx="22">
                  <c:v>«Τρίκαλα: Μια ανοιχτή πόλη-πρότυπο στις όχθες του Ληθαίου»</c:v>
                </c:pt>
                <c:pt idx="23">
                  <c:v>«Ολοκληρωμένο Σχέδιο Βιώσιμης Αστικής Ανάπτυξης (ΟΣΒΑΑ) για την ανάδειξη της πόλης της Λαμίας ως Διεθνώς Αναγνωρίσιμου Πολιτιστικού Προορισμού με αξιοποίηση της Ολοκληρωμένης Χωρικής Επένδυσης (ΟΧΕ)»</c:v>
                </c:pt>
                <c:pt idx="24">
                  <c:v>Χαλκίδα «Βιώσιμη και έξυπνη πόλη»</c:v>
                </c:pt>
                <c:pt idx="25">
                  <c:v>«Διαδημοτική Αστική Λειτουργική Περιοχή» των Αστικών Κέντρων των Δήμων Λεβαδέων, Θηβαίων και Αλιάρτου-Θεσπιέων ως Περιοχής Ανάδειξης της σύγχρονης Οικονομίας της Επισκεψιμότητας, Βελτίωσης της Ποιότητας Ζωής Πολιτών και Επισκεπτών και διασφάλισης της Κοιν</c:v>
                </c:pt>
                <c:pt idx="26">
                  <c:v>Στρατηγικού και Επιχειρησιακού Σχεδίου (Σχεδίου Δράσης) για την Αστική, Κοινωνική, Περιβαλλοντική και Επιχειρηματική Αναζωογόνηση και Εξυγίανση της ευρύτερης περιοχής της ΛΑΠ Ασωπού (ΟΧΕ ΛΑΠ Ασωπού)</c:v>
                </c:pt>
                <c:pt idx="27">
                  <c:v>«Ολοκληρωμένο Σχέδιο Χωρικής Ανάπτυξης (ΟΣΧΑ) για την ανάδειξη της Πόλης της Κέρκυρας ως Διεθνώς αναγνωρίσιμου Πολύ-θεματικού, Πολύ-προιοντικού και Δημιουργικού Πολιτιστικού Προορισμού</c:v>
                </c:pt>
                <c:pt idx="28">
                  <c:v>Στρατηγική Ολοκληρωμένης Χωρικής Επένδυσης στην περιοχή της Παλικής Κεφαλονιάς</c:v>
                </c:pt>
                <c:pt idx="29">
                  <c:v>Στρατηγική Βιώσιμης Αστικής Ανάπτυξης Δήμου Πατρέων</c:v>
                </c:pt>
                <c:pt idx="30">
                  <c:v>Στρατηγική Βιώσιμης Αστικής Ανάπτυξης Δήμου Αγρινίου</c:v>
                </c:pt>
                <c:pt idx="31">
                  <c:v>Στρατηγικό Σχέδιο Ολοκληρωμένης Χωρικής Επένδυσης για άλλες χωρικές Στρατηγικές στην Περιοχή Λιμνοθάλασσας Μεσολογγίου - Αιτωλικού</c:v>
                </c:pt>
                <c:pt idx="32">
                  <c:v>Στρατηγικό Σχέδιο Ολοκληρωμένης Χωρικής Επένδυσης για άλλες χωρικές Στρατηγικές στην ευρύτερη περιοχή του Άξονα Κατακόλου – Αρχαίας Ολυμπίας</c:v>
                </c:pt>
                <c:pt idx="33">
                  <c:v>«Καλαμάτα 2020:Βιώσιμη και Έξυπνη Πόλη»</c:v>
                </c:pt>
                <c:pt idx="34">
                  <c:v>Στρατηγική Βιώσιμης Αστικής Ανάπτυξης των Δήμων Άργους - Μυκηνών και Ναυπλιέων</c:v>
                </c:pt>
                <c:pt idx="35">
                  <c:v>Στρατηγική Ολοκληρωμένων Χωρικών Επενδύσεων (Ο.Χ.Ε.) για την περιοχή της Μάνης</c:v>
                </c:pt>
                <c:pt idx="36">
                  <c:v>«Αθήνα 2020: Βιώσιμη Ανάπτυξη για τον τουρισμό, τον πολιτισμό, την καινοτομία»</c:v>
                </c:pt>
                <c:pt idx="37">
                  <c:v>Βιώσιμη Αστική Ανάπτυξη Πειραιά</c:v>
                </c:pt>
                <c:pt idx="38">
                  <c:v>Διαδημοτική Εταιρική Σχέση για την Ανάπτυξη της Δυτικής Αθήνας με αξιοποίηση της ΟΧΕ/ΒΑΑ</c:v>
                </c:pt>
                <c:pt idx="39">
                  <c:v>«Η μουσική και η ιστορία των δρόμων»</c:v>
                </c:pt>
                <c:pt idx="40">
                  <c:v>Βιώσιμη Αστική Ανάπτυξη Μυτιλήνης</c:v>
                </c:pt>
                <c:pt idx="41">
                  <c:v>«Ανάδειξη της ταυτότητας της Χίου ως σύγχρονης πόλης»</c:v>
                </c:pt>
                <c:pt idx="42">
                  <c:v>Αξιοποίηση – Ενίσχυση των Αναπτυξιακών Πλεονεκτημάτων των μικρών νησιών της Περιφέρειας Β. Αιγαίου, για την ανάσχεση φαινομένων αναπτυξιακής υστέρησης</c:v>
                </c:pt>
                <c:pt idx="43">
                  <c:v>Στρατηγικής Βιώσιμης Αστικής Ανάπτυξης περιοχής Κόβα Δήμου Ρόδου</c:v>
                </c:pt>
                <c:pt idx="44">
                  <c:v>Ηράκλειο έξυπνη-συνεκτική πόλη, τόπος συνάντησης «5+1» πολιτισμών</c:v>
                </c:pt>
                <c:pt idx="45">
                  <c:v>«Η Αναζωογόνηση του Αστικού Κέντρου των Χανίων με όρους αειφορίας και κοινωνικής συνοχής»</c:v>
                </c:pt>
                <c:pt idx="46">
                  <c:v>Στρατηγικής Ολοκληρωμένης Χωρικής Επένδυσης (OXE) στην ΠΕ Λασιθίου</c:v>
                </c:pt>
                <c:pt idx="47">
                  <c:v>Στρατηγικής Ολοκληρωμένης Χωρικής Επένδυσης (OXE) στην ΠΕ Ρεθύμνου</c:v>
                </c:pt>
                <c:pt idx="48">
                  <c:v>Στρατηγικής Ολοκληρωμένης Χωρικής Επένδυσης (OXE) περιοχών φυσικού κάλλους UNESCO</c:v>
                </c:pt>
                <c:pt idx="49">
                  <c:v>ΘΕΣΣΑΛΟΝΙΚΗ ΥΠΟΛΟΙΠΑ και Χαλκηδόνα - Δέλτα - Δράσεις ΕΚΤ στις Περιοχές ΤΑΠΤΟΚ του ΠΑΑ και του Προγράμματος Αλιεία και Θάλασσα</c:v>
                </c:pt>
                <c:pt idx="50">
                  <c:v>Ημαθία - Δράσεις ΕΚΤ στις Περιοχές ΤΑΠΤΟΚ του ΠΑΑ και του Προγράμματος Αλιεία και Θάλασσα </c:v>
                </c:pt>
                <c:pt idx="51">
                  <c:v>Πέλλα - Δράσεις ΕΚΤ στις Περιοχές ΤΑΠΤΟΚ του ΠΑΑ και του Προγράμματος Αλιεία και Θάλασσα </c:v>
                </c:pt>
                <c:pt idx="52">
                  <c:v> Πιερία - Δράσεις ΕΚΤ στις Περιοχές ΤΑΠΤΟΚ του ΠΑΑ και του Προγράμματος Αλιεία και Θάλασσα </c:v>
                </c:pt>
                <c:pt idx="53">
                  <c:v> Σέρρες - Δράσεις ΕΚΤ στις Περιοχές ΤΑΠΤΟΚ του ΠΑΑ και του Προγράμματος Αλιεία και Θάλασσα </c:v>
                </c:pt>
                <c:pt idx="54">
                  <c:v>Χαλκιδική - Δράσεις ΕΚΤ στις Περιοχές ΤΑΠΤΟΚ του ΠΑΑ και του Προγράμματος Αλιεία και Θάλασσα </c:v>
                </c:pt>
                <c:pt idx="55">
                  <c:v>Στρατηγική ΤΑΠΤοΚ – ΕΚΤ στην περιοχή της Βιώσιμης Αστικής Ανάπτυξης του Δήμου Ιωαννιτών με τίτλο «Τοπικό Πρόγραμμα για την ενίσχυση της απασχόλησης και της επιχειρηματικότητας»</c:v>
                </c:pt>
                <c:pt idx="56">
                  <c:v>Στρατηγική ΤΑΠΤοΚ – ΕΚΤ στην περιοχή υλοποίησης του ΤΑΠΤοΚ-Leader της Ήπειρος ΑΕ με τίτλο «Επιχειρηματικότητα στην περιοχή Leader μέσω ΤΑΠΤοΚ-ΕΚΤ»</c:v>
                </c:pt>
                <c:pt idx="57">
                  <c:v>Στρατηγική ΤΑΠΤοΚ – ΕΚΤ στην περιοχή υλοποίησης του ΤΑΠΤοΚ-Leader της ΕΤΑΝΑΜ ΑΕ ΟΤΑ με τίτλο «Δράσεις ΕΚΤ στις περιοχές ΤΑΠΤοΚ των Προγραμμάτων Αγροτικής Ανάπτυξης και Αλιείας &amp; Θάλασσας»</c:v>
                </c:pt>
                <c:pt idx="58">
                  <c:v>Στρατηγική και Σχέδιο Δράσης ΤΑΠΤοΚ/CLLD «Αρκαδία 2020»</c:v>
                </c:pt>
                <c:pt idx="59">
                  <c:v>Στρατηγικής Τοπικής Ανάπτυξης με Πρωτοβουλία Τοπικών Κοινοτήτων (ΤΑΠΤοΚ-ΕΚΤ) της Αναπτυξιακής Λασιθίου Α.Α.Ε. Ο.Τ.Α</c:v>
                </c:pt>
                <c:pt idx="60">
                  <c:v>Στρατηγικής Τοπικής Ανάπτυξης με Πρωτοβουλία Τοπικών Κοινοτήτων (ΤΑΠΤοΚ-ΕΚΤ) της Αναπτυξιακής Ηρακλείου Α.Α.Ε. Ο.Τ.Α</c:v>
                </c:pt>
                <c:pt idx="61">
                  <c:v>Στρατηγικής Τοπικής Ανάπτυξης με Πρωτοβουλία Τοπικών Κοινοτήτων (ΤΑΠΤοΚ-ΕΚΤ) του ΑΚΟΜΜ-ΨΗΛΟΡΕΙΤΗ Α.Α.Ε. Ο.Τ.Α</c:v>
                </c:pt>
                <c:pt idx="62">
                  <c:v>Στρατηγικής Τοπικής Ανάπτυξης με Πρωτοβουλία Τοπικών Κοινοτήτων (ΤΑΠΤοΚ-ΕΚΤ) του Οργανισμού Ανάπτυξης Κρήτης ΑΕ</c:v>
                </c:pt>
                <c:pt idx="63">
                  <c:v>ΟΧΕ - Πολιτιστική, Περιβαλλοντική, Τουριστική Διαδρομή Περιφέρειας Στερεάς Ελλάδας </c:v>
                </c:pt>
                <c:pt idx="64">
                  <c:v>Κιλκίς - Δράσεις ΕΚΤ στις Περιοχές ΤΑΠΤΟΚ του ΠΑΑ και του Προγράμματος Αλιεία και Θάλασσα </c:v>
                </c:pt>
              </c:strCache>
            </c:strRef>
          </c:cat>
          <c:val>
            <c:numRef>
              <c:f>'ΧΣ-εντός 14-20'!$AJ$2:$AJ$66</c:f>
              <c:numCache>
                <c:formatCode>#,##0.00</c:formatCode>
                <c:ptCount val="65"/>
                <c:pt idx="0" formatCode="0.00%">
                  <c:v>0.74711957469060486</c:v>
                </c:pt>
                <c:pt idx="1">
                  <c:v>0</c:v>
                </c:pt>
                <c:pt idx="2" formatCode="0.00%">
                  <c:v>0.90556610652360559</c:v>
                </c:pt>
                <c:pt idx="3" formatCode="0.00%">
                  <c:v>0.98150264656280783</c:v>
                </c:pt>
                <c:pt idx="4" formatCode="0.00%">
                  <c:v>0.80569231136112152</c:v>
                </c:pt>
                <c:pt idx="5" formatCode="0.00%">
                  <c:v>0.94728702480493132</c:v>
                </c:pt>
                <c:pt idx="6" formatCode="0.00%">
                  <c:v>0.13353801895842024</c:v>
                </c:pt>
                <c:pt idx="7" formatCode="0.00%">
                  <c:v>0.63566374533130299</c:v>
                </c:pt>
                <c:pt idx="8" formatCode="0.00%">
                  <c:v>0.53165626062075322</c:v>
                </c:pt>
                <c:pt idx="9" formatCode="0.00%">
                  <c:v>0.64546009232157908</c:v>
                </c:pt>
                <c:pt idx="10" formatCode="0.00%">
                  <c:v>0.49641735955378613</c:v>
                </c:pt>
                <c:pt idx="11" formatCode="0.00%">
                  <c:v>0</c:v>
                </c:pt>
                <c:pt idx="12" formatCode="0.00%">
                  <c:v>0</c:v>
                </c:pt>
                <c:pt idx="13" formatCode="0.00%">
                  <c:v>0</c:v>
                </c:pt>
                <c:pt idx="14" formatCode="0.00%">
                  <c:v>0</c:v>
                </c:pt>
                <c:pt idx="15" formatCode="0.00%">
                  <c:v>0</c:v>
                </c:pt>
                <c:pt idx="16" formatCode="0.00%">
                  <c:v>0</c:v>
                </c:pt>
                <c:pt idx="17" formatCode="0.00%">
                  <c:v>0</c:v>
                </c:pt>
                <c:pt idx="18" formatCode="0.00%">
                  <c:v>0</c:v>
                </c:pt>
                <c:pt idx="19" formatCode="0.00%">
                  <c:v>0</c:v>
                </c:pt>
                <c:pt idx="20" formatCode="0.00%">
                  <c:v>0.68673235580288272</c:v>
                </c:pt>
                <c:pt idx="21" formatCode="0.00%">
                  <c:v>0.35122460336200023</c:v>
                </c:pt>
                <c:pt idx="22" formatCode="0.00%">
                  <c:v>0.76252740414532572</c:v>
                </c:pt>
                <c:pt idx="23" formatCode="0.00%">
                  <c:v>0</c:v>
                </c:pt>
                <c:pt idx="24" formatCode="0.00%">
                  <c:v>0</c:v>
                </c:pt>
                <c:pt idx="25" formatCode="0.00%">
                  <c:v>0</c:v>
                </c:pt>
                <c:pt idx="26" formatCode="0.00%">
                  <c:v>0</c:v>
                </c:pt>
                <c:pt idx="27" formatCode="0.00%">
                  <c:v>0</c:v>
                </c:pt>
                <c:pt idx="28" formatCode="0.00%">
                  <c:v>0</c:v>
                </c:pt>
                <c:pt idx="29" formatCode="0.00%">
                  <c:v>0</c:v>
                </c:pt>
                <c:pt idx="30" formatCode="0.00%">
                  <c:v>0.10034889682900175</c:v>
                </c:pt>
                <c:pt idx="31" formatCode="0.00%">
                  <c:v>0.58015198673519963</c:v>
                </c:pt>
                <c:pt idx="32" formatCode="0.00%">
                  <c:v>0.25556469105717572</c:v>
                </c:pt>
                <c:pt idx="33" formatCode="0.00%">
                  <c:v>0</c:v>
                </c:pt>
                <c:pt idx="34" formatCode="0.00%">
                  <c:v>0</c:v>
                </c:pt>
                <c:pt idx="35" formatCode="0.00%">
                  <c:v>0</c:v>
                </c:pt>
                <c:pt idx="36" formatCode="0.00%">
                  <c:v>0.65357210901384721</c:v>
                </c:pt>
                <c:pt idx="37" formatCode="0.00%">
                  <c:v>0.25631110974506688</c:v>
                </c:pt>
                <c:pt idx="38" formatCode="0.00%">
                  <c:v>0.94819404284234876</c:v>
                </c:pt>
                <c:pt idx="39" formatCode="0.00%">
                  <c:v>0.8791411764705882</c:v>
                </c:pt>
                <c:pt idx="40" formatCode="0.00%">
                  <c:v>0.85927362411738195</c:v>
                </c:pt>
                <c:pt idx="41" formatCode="0.00%">
                  <c:v>0</c:v>
                </c:pt>
                <c:pt idx="42" formatCode="0.00%">
                  <c:v>0</c:v>
                </c:pt>
                <c:pt idx="43" formatCode="0.00%">
                  <c:v>0</c:v>
                </c:pt>
                <c:pt idx="44" formatCode="0.00%">
                  <c:v>0</c:v>
                </c:pt>
                <c:pt idx="45" formatCode="0.00%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 formatCode="0.00%">
                  <c:v>0.56325578594587677</c:v>
                </c:pt>
                <c:pt idx="50" formatCode="0.00%">
                  <c:v>0.94026045601688701</c:v>
                </c:pt>
                <c:pt idx="51" formatCode="0.00%">
                  <c:v>0</c:v>
                </c:pt>
                <c:pt idx="52" formatCode="0.00%">
                  <c:v>1</c:v>
                </c:pt>
                <c:pt idx="53" formatCode="0.00%">
                  <c:v>0.41432880024835927</c:v>
                </c:pt>
                <c:pt idx="54" formatCode="0.00%">
                  <c:v>1</c:v>
                </c:pt>
                <c:pt idx="55" formatCode="0.00%">
                  <c:v>0.13644026666666667</c:v>
                </c:pt>
                <c:pt idx="56" formatCode="0.00%">
                  <c:v>0.29307769569984554</c:v>
                </c:pt>
                <c:pt idx="57" formatCode="0.00%">
                  <c:v>0.10664120000000001</c:v>
                </c:pt>
                <c:pt idx="58" formatCode="0.00%">
                  <c:v>0.66311688227014143</c:v>
                </c:pt>
                <c:pt idx="59" formatCode="#,##0">
                  <c:v>0</c:v>
                </c:pt>
                <c:pt idx="60" formatCode="#,##0">
                  <c:v>0</c:v>
                </c:pt>
                <c:pt idx="61" formatCode="#,##0">
                  <c:v>0</c:v>
                </c:pt>
                <c:pt idx="62" formatCode="#,##0">
                  <c:v>0</c:v>
                </c:pt>
                <c:pt idx="63" formatCode="#,##0">
                  <c:v>0</c:v>
                </c:pt>
                <c:pt idx="64" formatCode="0.00%">
                  <c:v>0.98046862750761266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69-47BE-A9EF-2BCCBF765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85185919"/>
        <c:axId val="1985183839"/>
      </c:barChart>
      <c:catAx>
        <c:axId val="19851859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985183839"/>
        <c:crosses val="autoZero"/>
        <c:auto val="1"/>
        <c:lblAlgn val="ctr"/>
        <c:lblOffset val="100"/>
        <c:noMultiLvlLbl val="0"/>
      </c:catAx>
      <c:valAx>
        <c:axId val="19851838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985185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 baseline="0"/>
              <a:t>Ποσοστό υλοποίησης Χωρικών Στρατηγικών Περιφέρειας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'ΧΣ-εντός 14-20'!$T$1</c:f>
              <c:strCache>
                <c:ptCount val="1"/>
                <c:pt idx="0">
                  <c:v>% ενταγμένων έργων (σύνολο) στο συνολικό Π/Υ της Στρατηγικής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'ΧΣ-εντός 14-20'!$H$2:$H$66</c:f>
              <c:strCache>
                <c:ptCount val="65"/>
                <c:pt idx="0">
                  <c:v>Αλεξανδρούπολη «Ελκυστική Πόλη»</c:v>
                </c:pt>
                <c:pt idx="1">
                  <c:v>Ολοκληρωμένη Χωρική Επένδυση Πολιτιστικής Διαδρομής Εγνατίας Οδού</c:v>
                </c:pt>
                <c:pt idx="2">
                  <c:v>Στρατηγική Βιώσιμης Αστικής Ανάπτυξης Δήμου Δράμας</c:v>
                </c:pt>
                <c:pt idx="3">
                  <c:v>«Καβάλα 2023: Δημιουργική πόλη – τουριστικός προορισμός αριστείας»</c:v>
                </c:pt>
                <c:pt idx="4">
                  <c:v>Στρατηγική Βιώσιμης Αστικής Ανάπτυξης της Μητροπολιτικής Ενότητας Θεσσαλονίκης</c:v>
                </c:pt>
                <c:pt idx="5">
                  <c:v>Στρατηγική Βιώσιμης Αστικής Ανάπτυξης Δήμου Βέροιας</c:v>
                </c:pt>
                <c:pt idx="6">
                  <c:v>Στρατηγική Βιώσιμης Αστικής Ανάπτυξης για την πόλη των Γιαννιτσών του Δήμου Πέλλας</c:v>
                </c:pt>
                <c:pt idx="7">
                  <c:v>«Έδεσσα- Αστική αναζωογόνηση»</c:v>
                </c:pt>
                <c:pt idx="8">
                  <c:v>Στρατηγική Βιώσιμης Αστικής Ανάπτυξης Δήμου Κατερίνης</c:v>
                </c:pt>
                <c:pt idx="9">
                  <c:v>Στρατηγική Βιώσιμης Αστικής Ανάπτυξης Δήμου Νάουσας, Ηρωικής Πόλεως Νάουσας</c:v>
                </c:pt>
                <c:pt idx="10">
                  <c:v>Στρατηγική Βιώσιμης Αστικής Ανάπτυξης Δήμου Σερρών</c:v>
                </c:pt>
                <c:pt idx="11">
                  <c:v>Κοζάνη «Η Πόλη κινείται… κάνουμε μαζί το επόμενο βήμα!»</c:v>
                </c:pt>
                <c:pt idx="12">
                  <c:v>Γρεβενά 2020</c:v>
                </c:pt>
                <c:pt idx="13">
                  <c:v>Πτολεμαΐδα «Εδώ ζούμε … Καλύτερα»</c:v>
                </c:pt>
                <c:pt idx="14">
                  <c:v>Καστοριά «Ευρωπαϊκή Πόλη να Ζεις και να Επισκεφτείς»</c:v>
                </c:pt>
                <c:pt idx="15">
                  <c:v>Φλώρινα «Βιώσιμη πόλη, πύλη πολιτισμού»</c:v>
                </c:pt>
                <c:pt idx="16">
                  <c:v>ΟΧΕ Αξιοποίησης Λιμνών Δυτικής Μακεδονίας</c:v>
                </c:pt>
                <c:pt idx="17">
                  <c:v>Στρατηγικό Σχέδιο για τη Βιώσιμη Αστική Ανάπτυξη Δήμου Ιωαννιτών</c:v>
                </c:pt>
                <c:pt idx="18">
                  <c:v>Πολιτιστική Διαδρομή στα Αρχαία Θέατρα της Ηπείρου</c:v>
                </c:pt>
                <c:pt idx="19">
                  <c:v>Λάρισα «Η Πόλη στο Προσκήνιο»</c:v>
                </c:pt>
                <c:pt idx="20">
                  <c:v>Στρατηγική Βιώσιμης Αστικής Ανάπτυξης Δήμου Βόλου</c:v>
                </c:pt>
                <c:pt idx="21">
                  <c:v>«Καρδίτσα, πόλη να ζεις»</c:v>
                </c:pt>
                <c:pt idx="22">
                  <c:v>«Τρίκαλα: Μια ανοιχτή πόλη-πρότυπο στις όχθες του Ληθαίου»</c:v>
                </c:pt>
                <c:pt idx="23">
                  <c:v>«Ολοκληρωμένο Σχέδιο Βιώσιμης Αστικής Ανάπτυξης (ΟΣΒΑΑ) για την ανάδειξη της πόλης της Λαμίας ως Διεθνώς Αναγνωρίσιμου Πολιτιστικού Προορισμού με αξιοποίηση της Ολοκληρωμένης Χωρικής Επένδυσης (ΟΧΕ)»</c:v>
                </c:pt>
                <c:pt idx="24">
                  <c:v>Χαλκίδα «Βιώσιμη και έξυπνη πόλη»</c:v>
                </c:pt>
                <c:pt idx="25">
                  <c:v>«Διαδημοτική Αστική Λειτουργική Περιοχή» των Αστικών Κέντρων των Δήμων Λεβαδέων, Θηβαίων και Αλιάρτου-Θεσπιέων ως Περιοχής Ανάδειξης της σύγχρονης Οικονομίας της Επισκεψιμότητας, Βελτίωσης της Ποιότητας Ζωής Πολιτών και Επισκεπτών και διασφάλισης της Κοιν</c:v>
                </c:pt>
                <c:pt idx="26">
                  <c:v>Στρατηγικού και Επιχειρησιακού Σχεδίου (Σχεδίου Δράσης) για την Αστική, Κοινωνική, Περιβαλλοντική και Επιχειρηματική Αναζωογόνηση και Εξυγίανση της ευρύτερης περιοχής της ΛΑΠ Ασωπού (ΟΧΕ ΛΑΠ Ασωπού)</c:v>
                </c:pt>
                <c:pt idx="27">
                  <c:v>«Ολοκληρωμένο Σχέδιο Χωρικής Ανάπτυξης (ΟΣΧΑ) για την ανάδειξη της Πόλης της Κέρκυρας ως Διεθνώς αναγνωρίσιμου Πολύ-θεματικού, Πολύ-προιοντικού και Δημιουργικού Πολιτιστικού Προορισμού</c:v>
                </c:pt>
                <c:pt idx="28">
                  <c:v>Στρατηγική Ολοκληρωμένης Χωρικής Επένδυσης στην περιοχή της Παλικής Κεφαλονιάς</c:v>
                </c:pt>
                <c:pt idx="29">
                  <c:v>Στρατηγική Βιώσιμης Αστικής Ανάπτυξης Δήμου Πατρέων</c:v>
                </c:pt>
                <c:pt idx="30">
                  <c:v>Στρατηγική Βιώσιμης Αστικής Ανάπτυξης Δήμου Αγρινίου</c:v>
                </c:pt>
                <c:pt idx="31">
                  <c:v>Στρατηγικό Σχέδιο Ολοκληρωμένης Χωρικής Επένδυσης για άλλες χωρικές Στρατηγικές στην Περιοχή Λιμνοθάλασσας Μεσολογγίου - Αιτωλικού</c:v>
                </c:pt>
                <c:pt idx="32">
                  <c:v>Στρατηγικό Σχέδιο Ολοκληρωμένης Χωρικής Επένδυσης για άλλες χωρικές Στρατηγικές στην ευρύτερη περιοχή του Άξονα Κατακόλου – Αρχαίας Ολυμπίας</c:v>
                </c:pt>
                <c:pt idx="33">
                  <c:v>«Καλαμάτα 2020:Βιώσιμη και Έξυπνη Πόλη»</c:v>
                </c:pt>
                <c:pt idx="34">
                  <c:v>Στρατηγική Βιώσιμης Αστικής Ανάπτυξης των Δήμων Άργους - Μυκηνών και Ναυπλιέων</c:v>
                </c:pt>
                <c:pt idx="35">
                  <c:v>Στρατηγική Ολοκληρωμένων Χωρικών Επενδύσεων (Ο.Χ.Ε.) για την περιοχή της Μάνης</c:v>
                </c:pt>
                <c:pt idx="36">
                  <c:v>«Αθήνα 2020: Βιώσιμη Ανάπτυξη για τον τουρισμό, τον πολιτισμό, την καινοτομία»</c:v>
                </c:pt>
                <c:pt idx="37">
                  <c:v>Βιώσιμη Αστική Ανάπτυξη Πειραιά</c:v>
                </c:pt>
                <c:pt idx="38">
                  <c:v>Διαδημοτική Εταιρική Σχέση για την Ανάπτυξη της Δυτικής Αθήνας με αξιοποίηση της ΟΧΕ/ΒΑΑ</c:v>
                </c:pt>
                <c:pt idx="39">
                  <c:v>«Η μουσική και η ιστορία των δρόμων»</c:v>
                </c:pt>
                <c:pt idx="40">
                  <c:v>Βιώσιμη Αστική Ανάπτυξη Μυτιλήνης</c:v>
                </c:pt>
                <c:pt idx="41">
                  <c:v>«Ανάδειξη της ταυτότητας της Χίου ως σύγχρονης πόλης»</c:v>
                </c:pt>
                <c:pt idx="42">
                  <c:v>Αξιοποίηση – Ενίσχυση των Αναπτυξιακών Πλεονεκτημάτων των μικρών νησιών της Περιφέρειας Β. Αιγαίου, για την ανάσχεση φαινομένων αναπτυξιακής υστέρησης</c:v>
                </c:pt>
                <c:pt idx="43">
                  <c:v>Στρατηγικής Βιώσιμης Αστικής Ανάπτυξης περιοχής Κόβα Δήμου Ρόδου</c:v>
                </c:pt>
                <c:pt idx="44">
                  <c:v>Ηράκλειο έξυπνη-συνεκτική πόλη, τόπος συνάντησης «5+1» πολιτισμών</c:v>
                </c:pt>
                <c:pt idx="45">
                  <c:v>«Η Αναζωογόνηση του Αστικού Κέντρου των Χανίων με όρους αειφορίας και κοινωνικής συνοχής»</c:v>
                </c:pt>
                <c:pt idx="46">
                  <c:v>Στρατηγικής Ολοκληρωμένης Χωρικής Επένδυσης (OXE) στην ΠΕ Λασιθίου</c:v>
                </c:pt>
                <c:pt idx="47">
                  <c:v>Στρατηγικής Ολοκληρωμένης Χωρικής Επένδυσης (OXE) στην ΠΕ Ρεθύμνου</c:v>
                </c:pt>
                <c:pt idx="48">
                  <c:v>Στρατηγικής Ολοκληρωμένης Χωρικής Επένδυσης (OXE) περιοχών φυσικού κάλλους UNESCO</c:v>
                </c:pt>
                <c:pt idx="49">
                  <c:v>ΘΕΣΣΑΛΟΝΙΚΗ ΥΠΟΛΟΙΠΑ και Χαλκηδόνα - Δέλτα - Δράσεις ΕΚΤ στις Περιοχές ΤΑΠΤΟΚ του ΠΑΑ και του Προγράμματος Αλιεία και Θάλασσα</c:v>
                </c:pt>
                <c:pt idx="50">
                  <c:v>Ημαθία - Δράσεις ΕΚΤ στις Περιοχές ΤΑΠΤΟΚ του ΠΑΑ και του Προγράμματος Αλιεία και Θάλασσα </c:v>
                </c:pt>
                <c:pt idx="51">
                  <c:v>Πέλλα - Δράσεις ΕΚΤ στις Περιοχές ΤΑΠΤΟΚ του ΠΑΑ και του Προγράμματος Αλιεία και Θάλασσα </c:v>
                </c:pt>
                <c:pt idx="52">
                  <c:v> Πιερία - Δράσεις ΕΚΤ στις Περιοχές ΤΑΠΤΟΚ του ΠΑΑ και του Προγράμματος Αλιεία και Θάλασσα </c:v>
                </c:pt>
                <c:pt idx="53">
                  <c:v> Σέρρες - Δράσεις ΕΚΤ στις Περιοχές ΤΑΠΤΟΚ του ΠΑΑ και του Προγράμματος Αλιεία και Θάλασσα </c:v>
                </c:pt>
                <c:pt idx="54">
                  <c:v>Χαλκιδική - Δράσεις ΕΚΤ στις Περιοχές ΤΑΠΤΟΚ του ΠΑΑ και του Προγράμματος Αλιεία και Θάλασσα </c:v>
                </c:pt>
                <c:pt idx="55">
                  <c:v>Στρατηγική ΤΑΠΤοΚ – ΕΚΤ στην περιοχή της Βιώσιμης Αστικής Ανάπτυξης του Δήμου Ιωαννιτών με τίτλο «Τοπικό Πρόγραμμα για την ενίσχυση της απασχόλησης και της επιχειρηματικότητας»</c:v>
                </c:pt>
                <c:pt idx="56">
                  <c:v>Στρατηγική ΤΑΠΤοΚ – ΕΚΤ στην περιοχή υλοποίησης του ΤΑΠΤοΚ-Leader της Ήπειρος ΑΕ με τίτλο «Επιχειρηματικότητα στην περιοχή Leader μέσω ΤΑΠΤοΚ-ΕΚΤ»</c:v>
                </c:pt>
                <c:pt idx="57">
                  <c:v>Στρατηγική ΤΑΠΤοΚ – ΕΚΤ στην περιοχή υλοποίησης του ΤΑΠΤοΚ-Leader της ΕΤΑΝΑΜ ΑΕ ΟΤΑ με τίτλο «Δράσεις ΕΚΤ στις περιοχές ΤΑΠΤοΚ των Προγραμμάτων Αγροτικής Ανάπτυξης και Αλιείας &amp; Θάλασσας»</c:v>
                </c:pt>
                <c:pt idx="58">
                  <c:v>Στρατηγική και Σχέδιο Δράσης ΤΑΠΤοΚ/CLLD «Αρκαδία 2020»</c:v>
                </c:pt>
                <c:pt idx="59">
                  <c:v>Στρατηγικής Τοπικής Ανάπτυξης με Πρωτοβουλία Τοπικών Κοινοτήτων (ΤΑΠΤοΚ-ΕΚΤ) της Αναπτυξιακής Λασιθίου Α.Α.Ε. Ο.Τ.Α</c:v>
                </c:pt>
                <c:pt idx="60">
                  <c:v>Στρατηγικής Τοπικής Ανάπτυξης με Πρωτοβουλία Τοπικών Κοινοτήτων (ΤΑΠΤοΚ-ΕΚΤ) της Αναπτυξιακής Ηρακλείου Α.Α.Ε. Ο.Τ.Α</c:v>
                </c:pt>
                <c:pt idx="61">
                  <c:v>Στρατηγικής Τοπικής Ανάπτυξης με Πρωτοβουλία Τοπικών Κοινοτήτων (ΤΑΠΤοΚ-ΕΚΤ) του ΑΚΟΜΜ-ΨΗΛΟΡΕΙΤΗ Α.Α.Ε. Ο.Τ.Α</c:v>
                </c:pt>
                <c:pt idx="62">
                  <c:v>Στρατηγικής Τοπικής Ανάπτυξης με Πρωτοβουλία Τοπικών Κοινοτήτων (ΤΑΠΤοΚ-ΕΚΤ) του Οργανισμού Ανάπτυξης Κρήτης ΑΕ</c:v>
                </c:pt>
                <c:pt idx="63">
                  <c:v>ΟΧΕ - Πολιτιστική, Περιβαλλοντική, Τουριστική Διαδρομή Περιφέρειας Στερεάς Ελλάδας </c:v>
                </c:pt>
                <c:pt idx="64">
                  <c:v>Κιλκίς - Δράσεις ΕΚΤ στις Περιοχές ΤΑΠΤΟΚ του ΠΑΑ και του Προγράμματος Αλιεία και Θάλασσα </c:v>
                </c:pt>
              </c:strCache>
            </c:strRef>
          </c:cat>
          <c:val>
            <c:numRef>
              <c:f>'ΧΣ-εντός 14-20'!$T$2:$T$66</c:f>
              <c:numCache>
                <c:formatCode>0.00%</c:formatCode>
                <c:ptCount val="65"/>
                <c:pt idx="0">
                  <c:v>0.50857418813891242</c:v>
                </c:pt>
                <c:pt idx="1">
                  <c:v>0.83346891173220794</c:v>
                </c:pt>
                <c:pt idx="2">
                  <c:v>0.95364741642060535</c:v>
                </c:pt>
                <c:pt idx="3">
                  <c:v>0.90571049104510892</c:v>
                </c:pt>
                <c:pt idx="4">
                  <c:v>0.39235498086376669</c:v>
                </c:pt>
                <c:pt idx="5">
                  <c:v>0.49880539961941006</c:v>
                </c:pt>
                <c:pt idx="6">
                  <c:v>0.25712761954808194</c:v>
                </c:pt>
                <c:pt idx="7">
                  <c:v>0.27198010765090352</c:v>
                </c:pt>
                <c:pt idx="8">
                  <c:v>0.172163403125</c:v>
                </c:pt>
                <c:pt idx="9">
                  <c:v>0.3249063984018265</c:v>
                </c:pt>
                <c:pt idx="10">
                  <c:v>0.26780225471498198</c:v>
                </c:pt>
                <c:pt idx="11">
                  <c:v>7.3870100783874584E-2</c:v>
                </c:pt>
                <c:pt idx="12">
                  <c:v>0.55984400150602409</c:v>
                </c:pt>
                <c:pt idx="13">
                  <c:v>7.9950184579439268E-2</c:v>
                </c:pt>
                <c:pt idx="14">
                  <c:v>0.71666402362204729</c:v>
                </c:pt>
                <c:pt idx="15">
                  <c:v>0.28673310392609697</c:v>
                </c:pt>
                <c:pt idx="16">
                  <c:v>0.73506612103825142</c:v>
                </c:pt>
                <c:pt idx="17">
                  <c:v>1.9402502765472311</c:v>
                </c:pt>
                <c:pt idx="18">
                  <c:v>1.2648466422594142</c:v>
                </c:pt>
                <c:pt idx="19">
                  <c:v>0.56536989315183139</c:v>
                </c:pt>
                <c:pt idx="20">
                  <c:v>0.92019765499008599</c:v>
                </c:pt>
                <c:pt idx="21">
                  <c:v>0.27832262857142859</c:v>
                </c:pt>
                <c:pt idx="22">
                  <c:v>0.90505512639029317</c:v>
                </c:pt>
                <c:pt idx="23">
                  <c:v>0.14651908457711443</c:v>
                </c:pt>
                <c:pt idx="24">
                  <c:v>1.4925373134328358E-2</c:v>
                </c:pt>
                <c:pt idx="25">
                  <c:v>0.18059701492537314</c:v>
                </c:pt>
                <c:pt idx="26">
                  <c:v>2.422651107266436E-2</c:v>
                </c:pt>
                <c:pt idx="27">
                  <c:v>0.61525244007220214</c:v>
                </c:pt>
                <c:pt idx="28">
                  <c:v>0</c:v>
                </c:pt>
                <c:pt idx="29">
                  <c:v>0.97279948450319054</c:v>
                </c:pt>
                <c:pt idx="30">
                  <c:v>0.78685749999999988</c:v>
                </c:pt>
                <c:pt idx="31">
                  <c:v>0.56390795275206984</c:v>
                </c:pt>
                <c:pt idx="32">
                  <c:v>0.37078889864208719</c:v>
                </c:pt>
                <c:pt idx="33">
                  <c:v>0.4195599203491544</c:v>
                </c:pt>
                <c:pt idx="34">
                  <c:v>0.39084664370546318</c:v>
                </c:pt>
                <c:pt idx="35">
                  <c:v>1.1002037057851246</c:v>
                </c:pt>
                <c:pt idx="36">
                  <c:v>0.48267368461569826</c:v>
                </c:pt>
                <c:pt idx="37">
                  <c:v>0.28909923647235625</c:v>
                </c:pt>
                <c:pt idx="38">
                  <c:v>0.34527614338908791</c:v>
                </c:pt>
                <c:pt idx="39">
                  <c:v>7.8337032205600829E-2</c:v>
                </c:pt>
                <c:pt idx="40">
                  <c:v>0.68538225333333336</c:v>
                </c:pt>
                <c:pt idx="41">
                  <c:v>0.42608808705882356</c:v>
                </c:pt>
                <c:pt idx="42">
                  <c:v>0.77141686043398094</c:v>
                </c:pt>
                <c:pt idx="43">
                  <c:v>0.52324312827812236</c:v>
                </c:pt>
                <c:pt idx="44">
                  <c:v>0.97580164555297177</c:v>
                </c:pt>
                <c:pt idx="45">
                  <c:v>0.37579379497905407</c:v>
                </c:pt>
                <c:pt idx="46">
                  <c:v>0.2217124606498195</c:v>
                </c:pt>
                <c:pt idx="47">
                  <c:v>0.36011893359375002</c:v>
                </c:pt>
                <c:pt idx="48">
                  <c:v>0.39490485096153849</c:v>
                </c:pt>
                <c:pt idx="49">
                  <c:v>0.86116088519775158</c:v>
                </c:pt>
                <c:pt idx="50">
                  <c:v>0.84489248700582764</c:v>
                </c:pt>
                <c:pt idx="51">
                  <c:v>0.8579675994108984</c:v>
                </c:pt>
                <c:pt idx="52">
                  <c:v>2.1548263157894737E-2</c:v>
                </c:pt>
                <c:pt idx="53">
                  <c:v>0.85681737061273056</c:v>
                </c:pt>
                <c:pt idx="54">
                  <c:v>0.848956213242269</c:v>
                </c:pt>
                <c:pt idx="55">
                  <c:v>0.15</c:v>
                </c:pt>
                <c:pt idx="56">
                  <c:v>0.99959200000000004</c:v>
                </c:pt>
                <c:pt idx="57">
                  <c:v>0.15</c:v>
                </c:pt>
                <c:pt idx="58">
                  <c:v>0.99543952894736809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0.67722528815927352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31-4BA9-B01B-096749EB58BB}"/>
            </c:ext>
          </c:extLst>
        </c:ser>
        <c:ser>
          <c:idx val="1"/>
          <c:order val="1"/>
          <c:tx>
            <c:strRef>
              <c:f>'ΧΣ-εντός 14-20'!$U$1</c:f>
              <c:strCache>
                <c:ptCount val="1"/>
                <c:pt idx="0">
                  <c:v>% νομικών δεσμεύσεων (σύνολο) στα ενταγμένα (σύνολο)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'ΧΣ-εντός 14-20'!$H$2:$H$66</c:f>
              <c:strCache>
                <c:ptCount val="65"/>
                <c:pt idx="0">
                  <c:v>Αλεξανδρούπολη «Ελκυστική Πόλη»</c:v>
                </c:pt>
                <c:pt idx="1">
                  <c:v>Ολοκληρωμένη Χωρική Επένδυση Πολιτιστικής Διαδρομής Εγνατίας Οδού</c:v>
                </c:pt>
                <c:pt idx="2">
                  <c:v>Στρατηγική Βιώσιμης Αστικής Ανάπτυξης Δήμου Δράμας</c:v>
                </c:pt>
                <c:pt idx="3">
                  <c:v>«Καβάλα 2023: Δημιουργική πόλη – τουριστικός προορισμός αριστείας»</c:v>
                </c:pt>
                <c:pt idx="4">
                  <c:v>Στρατηγική Βιώσιμης Αστικής Ανάπτυξης της Μητροπολιτικής Ενότητας Θεσσαλονίκης</c:v>
                </c:pt>
                <c:pt idx="5">
                  <c:v>Στρατηγική Βιώσιμης Αστικής Ανάπτυξης Δήμου Βέροιας</c:v>
                </c:pt>
                <c:pt idx="6">
                  <c:v>Στρατηγική Βιώσιμης Αστικής Ανάπτυξης για την πόλη των Γιαννιτσών του Δήμου Πέλλας</c:v>
                </c:pt>
                <c:pt idx="7">
                  <c:v>«Έδεσσα- Αστική αναζωογόνηση»</c:v>
                </c:pt>
                <c:pt idx="8">
                  <c:v>Στρατηγική Βιώσιμης Αστικής Ανάπτυξης Δήμου Κατερίνης</c:v>
                </c:pt>
                <c:pt idx="9">
                  <c:v>Στρατηγική Βιώσιμης Αστικής Ανάπτυξης Δήμου Νάουσας, Ηρωικής Πόλεως Νάουσας</c:v>
                </c:pt>
                <c:pt idx="10">
                  <c:v>Στρατηγική Βιώσιμης Αστικής Ανάπτυξης Δήμου Σερρών</c:v>
                </c:pt>
                <c:pt idx="11">
                  <c:v>Κοζάνη «Η Πόλη κινείται… κάνουμε μαζί το επόμενο βήμα!»</c:v>
                </c:pt>
                <c:pt idx="12">
                  <c:v>Γρεβενά 2020</c:v>
                </c:pt>
                <c:pt idx="13">
                  <c:v>Πτολεμαΐδα «Εδώ ζούμε … Καλύτερα»</c:v>
                </c:pt>
                <c:pt idx="14">
                  <c:v>Καστοριά «Ευρωπαϊκή Πόλη να Ζεις και να Επισκεφτείς»</c:v>
                </c:pt>
                <c:pt idx="15">
                  <c:v>Φλώρινα «Βιώσιμη πόλη, πύλη πολιτισμού»</c:v>
                </c:pt>
                <c:pt idx="16">
                  <c:v>ΟΧΕ Αξιοποίησης Λιμνών Δυτικής Μακεδονίας</c:v>
                </c:pt>
                <c:pt idx="17">
                  <c:v>Στρατηγικό Σχέδιο για τη Βιώσιμη Αστική Ανάπτυξη Δήμου Ιωαννιτών</c:v>
                </c:pt>
                <c:pt idx="18">
                  <c:v>Πολιτιστική Διαδρομή στα Αρχαία Θέατρα της Ηπείρου</c:v>
                </c:pt>
                <c:pt idx="19">
                  <c:v>Λάρισα «Η Πόλη στο Προσκήνιο»</c:v>
                </c:pt>
                <c:pt idx="20">
                  <c:v>Στρατηγική Βιώσιμης Αστικής Ανάπτυξης Δήμου Βόλου</c:v>
                </c:pt>
                <c:pt idx="21">
                  <c:v>«Καρδίτσα, πόλη να ζεις»</c:v>
                </c:pt>
                <c:pt idx="22">
                  <c:v>«Τρίκαλα: Μια ανοιχτή πόλη-πρότυπο στις όχθες του Ληθαίου»</c:v>
                </c:pt>
                <c:pt idx="23">
                  <c:v>«Ολοκληρωμένο Σχέδιο Βιώσιμης Αστικής Ανάπτυξης (ΟΣΒΑΑ) για την ανάδειξη της πόλης της Λαμίας ως Διεθνώς Αναγνωρίσιμου Πολιτιστικού Προορισμού με αξιοποίηση της Ολοκληρωμένης Χωρικής Επένδυσης (ΟΧΕ)»</c:v>
                </c:pt>
                <c:pt idx="24">
                  <c:v>Χαλκίδα «Βιώσιμη και έξυπνη πόλη»</c:v>
                </c:pt>
                <c:pt idx="25">
                  <c:v>«Διαδημοτική Αστική Λειτουργική Περιοχή» των Αστικών Κέντρων των Δήμων Λεβαδέων, Θηβαίων και Αλιάρτου-Θεσπιέων ως Περιοχής Ανάδειξης της σύγχρονης Οικονομίας της Επισκεψιμότητας, Βελτίωσης της Ποιότητας Ζωής Πολιτών και Επισκεπτών και διασφάλισης της Κοιν</c:v>
                </c:pt>
                <c:pt idx="26">
                  <c:v>Στρατηγικού και Επιχειρησιακού Σχεδίου (Σχεδίου Δράσης) για την Αστική, Κοινωνική, Περιβαλλοντική και Επιχειρηματική Αναζωογόνηση και Εξυγίανση της ευρύτερης περιοχής της ΛΑΠ Ασωπού (ΟΧΕ ΛΑΠ Ασωπού)</c:v>
                </c:pt>
                <c:pt idx="27">
                  <c:v>«Ολοκληρωμένο Σχέδιο Χωρικής Ανάπτυξης (ΟΣΧΑ) για την ανάδειξη της Πόλης της Κέρκυρας ως Διεθνώς αναγνωρίσιμου Πολύ-θεματικού, Πολύ-προιοντικού και Δημιουργικού Πολιτιστικού Προορισμού</c:v>
                </c:pt>
                <c:pt idx="28">
                  <c:v>Στρατηγική Ολοκληρωμένης Χωρικής Επένδυσης στην περιοχή της Παλικής Κεφαλονιάς</c:v>
                </c:pt>
                <c:pt idx="29">
                  <c:v>Στρατηγική Βιώσιμης Αστικής Ανάπτυξης Δήμου Πατρέων</c:v>
                </c:pt>
                <c:pt idx="30">
                  <c:v>Στρατηγική Βιώσιμης Αστικής Ανάπτυξης Δήμου Αγρινίου</c:v>
                </c:pt>
                <c:pt idx="31">
                  <c:v>Στρατηγικό Σχέδιο Ολοκληρωμένης Χωρικής Επένδυσης για άλλες χωρικές Στρατηγικές στην Περιοχή Λιμνοθάλασσας Μεσολογγίου - Αιτωλικού</c:v>
                </c:pt>
                <c:pt idx="32">
                  <c:v>Στρατηγικό Σχέδιο Ολοκληρωμένης Χωρικής Επένδυσης για άλλες χωρικές Στρατηγικές στην ευρύτερη περιοχή του Άξονα Κατακόλου – Αρχαίας Ολυμπίας</c:v>
                </c:pt>
                <c:pt idx="33">
                  <c:v>«Καλαμάτα 2020:Βιώσιμη και Έξυπνη Πόλη»</c:v>
                </c:pt>
                <c:pt idx="34">
                  <c:v>Στρατηγική Βιώσιμης Αστικής Ανάπτυξης των Δήμων Άργους - Μυκηνών και Ναυπλιέων</c:v>
                </c:pt>
                <c:pt idx="35">
                  <c:v>Στρατηγική Ολοκληρωμένων Χωρικών Επενδύσεων (Ο.Χ.Ε.) για την περιοχή της Μάνης</c:v>
                </c:pt>
                <c:pt idx="36">
                  <c:v>«Αθήνα 2020: Βιώσιμη Ανάπτυξη για τον τουρισμό, τον πολιτισμό, την καινοτομία»</c:v>
                </c:pt>
                <c:pt idx="37">
                  <c:v>Βιώσιμη Αστική Ανάπτυξη Πειραιά</c:v>
                </c:pt>
                <c:pt idx="38">
                  <c:v>Διαδημοτική Εταιρική Σχέση για την Ανάπτυξη της Δυτικής Αθήνας με αξιοποίηση της ΟΧΕ/ΒΑΑ</c:v>
                </c:pt>
                <c:pt idx="39">
                  <c:v>«Η μουσική και η ιστορία των δρόμων»</c:v>
                </c:pt>
                <c:pt idx="40">
                  <c:v>Βιώσιμη Αστική Ανάπτυξη Μυτιλήνης</c:v>
                </c:pt>
                <c:pt idx="41">
                  <c:v>«Ανάδειξη της ταυτότητας της Χίου ως σύγχρονης πόλης»</c:v>
                </c:pt>
                <c:pt idx="42">
                  <c:v>Αξιοποίηση – Ενίσχυση των Αναπτυξιακών Πλεονεκτημάτων των μικρών νησιών της Περιφέρειας Β. Αιγαίου, για την ανάσχεση φαινομένων αναπτυξιακής υστέρησης</c:v>
                </c:pt>
                <c:pt idx="43">
                  <c:v>Στρατηγικής Βιώσιμης Αστικής Ανάπτυξης περιοχής Κόβα Δήμου Ρόδου</c:v>
                </c:pt>
                <c:pt idx="44">
                  <c:v>Ηράκλειο έξυπνη-συνεκτική πόλη, τόπος συνάντησης «5+1» πολιτισμών</c:v>
                </c:pt>
                <c:pt idx="45">
                  <c:v>«Η Αναζωογόνηση του Αστικού Κέντρου των Χανίων με όρους αειφορίας και κοινωνικής συνοχής»</c:v>
                </c:pt>
                <c:pt idx="46">
                  <c:v>Στρατηγικής Ολοκληρωμένης Χωρικής Επένδυσης (OXE) στην ΠΕ Λασιθίου</c:v>
                </c:pt>
                <c:pt idx="47">
                  <c:v>Στρατηγικής Ολοκληρωμένης Χωρικής Επένδυσης (OXE) στην ΠΕ Ρεθύμνου</c:v>
                </c:pt>
                <c:pt idx="48">
                  <c:v>Στρατηγικής Ολοκληρωμένης Χωρικής Επένδυσης (OXE) περιοχών φυσικού κάλλους UNESCO</c:v>
                </c:pt>
                <c:pt idx="49">
                  <c:v>ΘΕΣΣΑΛΟΝΙΚΗ ΥΠΟΛΟΙΠΑ και Χαλκηδόνα - Δέλτα - Δράσεις ΕΚΤ στις Περιοχές ΤΑΠΤΟΚ του ΠΑΑ και του Προγράμματος Αλιεία και Θάλασσα</c:v>
                </c:pt>
                <c:pt idx="50">
                  <c:v>Ημαθία - Δράσεις ΕΚΤ στις Περιοχές ΤΑΠΤΟΚ του ΠΑΑ και του Προγράμματος Αλιεία και Θάλασσα </c:v>
                </c:pt>
                <c:pt idx="51">
                  <c:v>Πέλλα - Δράσεις ΕΚΤ στις Περιοχές ΤΑΠΤΟΚ του ΠΑΑ και του Προγράμματος Αλιεία και Θάλασσα </c:v>
                </c:pt>
                <c:pt idx="52">
                  <c:v> Πιερία - Δράσεις ΕΚΤ στις Περιοχές ΤΑΠΤΟΚ του ΠΑΑ και του Προγράμματος Αλιεία και Θάλασσα </c:v>
                </c:pt>
                <c:pt idx="53">
                  <c:v> Σέρρες - Δράσεις ΕΚΤ στις Περιοχές ΤΑΠΤΟΚ του ΠΑΑ και του Προγράμματος Αλιεία και Θάλασσα </c:v>
                </c:pt>
                <c:pt idx="54">
                  <c:v>Χαλκιδική - Δράσεις ΕΚΤ στις Περιοχές ΤΑΠΤΟΚ του ΠΑΑ και του Προγράμματος Αλιεία και Θάλασσα </c:v>
                </c:pt>
                <c:pt idx="55">
                  <c:v>Στρατηγική ΤΑΠΤοΚ – ΕΚΤ στην περιοχή της Βιώσιμης Αστικής Ανάπτυξης του Δήμου Ιωαννιτών με τίτλο «Τοπικό Πρόγραμμα για την ενίσχυση της απασχόλησης και της επιχειρηματικότητας»</c:v>
                </c:pt>
                <c:pt idx="56">
                  <c:v>Στρατηγική ΤΑΠΤοΚ – ΕΚΤ στην περιοχή υλοποίησης του ΤΑΠΤοΚ-Leader της Ήπειρος ΑΕ με τίτλο «Επιχειρηματικότητα στην περιοχή Leader μέσω ΤΑΠΤοΚ-ΕΚΤ»</c:v>
                </c:pt>
                <c:pt idx="57">
                  <c:v>Στρατηγική ΤΑΠΤοΚ – ΕΚΤ στην περιοχή υλοποίησης του ΤΑΠΤοΚ-Leader της ΕΤΑΝΑΜ ΑΕ ΟΤΑ με τίτλο «Δράσεις ΕΚΤ στις περιοχές ΤΑΠΤοΚ των Προγραμμάτων Αγροτικής Ανάπτυξης και Αλιείας &amp; Θάλασσας»</c:v>
                </c:pt>
                <c:pt idx="58">
                  <c:v>Στρατηγική και Σχέδιο Δράσης ΤΑΠΤοΚ/CLLD «Αρκαδία 2020»</c:v>
                </c:pt>
                <c:pt idx="59">
                  <c:v>Στρατηγικής Τοπικής Ανάπτυξης με Πρωτοβουλία Τοπικών Κοινοτήτων (ΤΑΠΤοΚ-ΕΚΤ) της Αναπτυξιακής Λασιθίου Α.Α.Ε. Ο.Τ.Α</c:v>
                </c:pt>
                <c:pt idx="60">
                  <c:v>Στρατηγικής Τοπικής Ανάπτυξης με Πρωτοβουλία Τοπικών Κοινοτήτων (ΤΑΠΤοΚ-ΕΚΤ) της Αναπτυξιακής Ηρακλείου Α.Α.Ε. Ο.Τ.Α</c:v>
                </c:pt>
                <c:pt idx="61">
                  <c:v>Στρατηγικής Τοπικής Ανάπτυξης με Πρωτοβουλία Τοπικών Κοινοτήτων (ΤΑΠΤοΚ-ΕΚΤ) του ΑΚΟΜΜ-ΨΗΛΟΡΕΙΤΗ Α.Α.Ε. Ο.Τ.Α</c:v>
                </c:pt>
                <c:pt idx="62">
                  <c:v>Στρατηγικής Τοπικής Ανάπτυξης με Πρωτοβουλία Τοπικών Κοινοτήτων (ΤΑΠΤοΚ-ΕΚΤ) του Οργανισμού Ανάπτυξης Κρήτης ΑΕ</c:v>
                </c:pt>
                <c:pt idx="63">
                  <c:v>ΟΧΕ - Πολιτιστική, Περιβαλλοντική, Τουριστική Διαδρομή Περιφέρειας Στερεάς Ελλάδας </c:v>
                </c:pt>
                <c:pt idx="64">
                  <c:v>Κιλκίς - Δράσεις ΕΚΤ στις Περιοχές ΤΑΠΤΟΚ του ΠΑΑ και του Προγράμματος Αλιεία και Θάλασσα </c:v>
                </c:pt>
              </c:strCache>
            </c:strRef>
          </c:cat>
          <c:val>
            <c:numRef>
              <c:f>'ΧΣ-εντός 14-20'!$U$2:$U$66</c:f>
              <c:numCache>
                <c:formatCode>0.00%</c:formatCode>
                <c:ptCount val="65"/>
                <c:pt idx="0">
                  <c:v>0.99668099925884368</c:v>
                </c:pt>
                <c:pt idx="1">
                  <c:v>0.67197663813083219</c:v>
                </c:pt>
                <c:pt idx="2">
                  <c:v>0.69089690433084572</c:v>
                </c:pt>
                <c:pt idx="3">
                  <c:v>0.90610619275499305</c:v>
                </c:pt>
                <c:pt idx="4">
                  <c:v>0.97305460037256808</c:v>
                </c:pt>
                <c:pt idx="5">
                  <c:v>0.98487254920521594</c:v>
                </c:pt>
                <c:pt idx="6">
                  <c:v>0.93090528847885079</c:v>
                </c:pt>
                <c:pt idx="7">
                  <c:v>0.90269593070461396</c:v>
                </c:pt>
                <c:pt idx="8">
                  <c:v>0.98344595919766553</c:v>
                </c:pt>
                <c:pt idx="9">
                  <c:v>0.94722477237516989</c:v>
                </c:pt>
                <c:pt idx="10">
                  <c:v>0.98196769092432223</c:v>
                </c:pt>
                <c:pt idx="11">
                  <c:v>0.66746505775702636</c:v>
                </c:pt>
                <c:pt idx="12">
                  <c:v>0.81194789156210112</c:v>
                </c:pt>
                <c:pt idx="13">
                  <c:v>1</c:v>
                </c:pt>
                <c:pt idx="14">
                  <c:v>0.85310926076709082</c:v>
                </c:pt>
                <c:pt idx="15">
                  <c:v>0.97831363144363059</c:v>
                </c:pt>
                <c:pt idx="16">
                  <c:v>0.91898519862643657</c:v>
                </c:pt>
                <c:pt idx="17">
                  <c:v>0.84408177366823678</c:v>
                </c:pt>
                <c:pt idx="18">
                  <c:v>0.84919783294548112</c:v>
                </c:pt>
                <c:pt idx="19">
                  <c:v>0.93793253554030342</c:v>
                </c:pt>
                <c:pt idx="20">
                  <c:v>0.71587885355691672</c:v>
                </c:pt>
                <c:pt idx="21">
                  <c:v>0.83651180031697359</c:v>
                </c:pt>
                <c:pt idx="22">
                  <c:v>0.57634822661953844</c:v>
                </c:pt>
                <c:pt idx="23">
                  <c:v>0.97983045083084963</c:v>
                </c:pt>
                <c:pt idx="24">
                  <c:v>0</c:v>
                </c:pt>
                <c:pt idx="25">
                  <c:v>0</c:v>
                </c:pt>
                <c:pt idx="26">
                  <c:v>0.69420212639312162</c:v>
                </c:pt>
                <c:pt idx="27">
                  <c:v>0.53300289743590845</c:v>
                </c:pt>
                <c:pt idx="28">
                  <c:v>0</c:v>
                </c:pt>
                <c:pt idx="29">
                  <c:v>0.70792206993760864</c:v>
                </c:pt>
                <c:pt idx="30">
                  <c:v>0.95177568315023364</c:v>
                </c:pt>
                <c:pt idx="31">
                  <c:v>0.87426989339641792</c:v>
                </c:pt>
                <c:pt idx="32">
                  <c:v>0.97753563001976485</c:v>
                </c:pt>
                <c:pt idx="33">
                  <c:v>0.89178060308623552</c:v>
                </c:pt>
                <c:pt idx="34">
                  <c:v>0.99826957359155699</c:v>
                </c:pt>
                <c:pt idx="35">
                  <c:v>0.94345222623701597</c:v>
                </c:pt>
                <c:pt idx="36">
                  <c:v>0.96046616035973331</c:v>
                </c:pt>
                <c:pt idx="37">
                  <c:v>0.96632282808362557</c:v>
                </c:pt>
                <c:pt idx="38">
                  <c:v>0.97062759954368161</c:v>
                </c:pt>
                <c:pt idx="39">
                  <c:v>1</c:v>
                </c:pt>
                <c:pt idx="40">
                  <c:v>0.72539363456165529</c:v>
                </c:pt>
                <c:pt idx="41">
                  <c:v>0.67655597776227838</c:v>
                </c:pt>
                <c:pt idx="42">
                  <c:v>0.69219845834778737</c:v>
                </c:pt>
                <c:pt idx="43">
                  <c:v>1</c:v>
                </c:pt>
                <c:pt idx="44">
                  <c:v>0.79876605617130447</c:v>
                </c:pt>
                <c:pt idx="45">
                  <c:v>0.71916795411617274</c:v>
                </c:pt>
                <c:pt idx="46">
                  <c:v>0.97882739186975309</c:v>
                </c:pt>
                <c:pt idx="47">
                  <c:v>0.82770902933142299</c:v>
                </c:pt>
                <c:pt idx="48">
                  <c:v>0.84014986131822478</c:v>
                </c:pt>
                <c:pt idx="49">
                  <c:v>0.99674514082161469</c:v>
                </c:pt>
                <c:pt idx="50">
                  <c:v>0.94026045601688701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0.33535682558483859</c:v>
                </c:pt>
                <c:pt idx="57">
                  <c:v>1</c:v>
                </c:pt>
                <c:pt idx="58">
                  <c:v>0.9167549158349706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F31-4BA9-B01B-096749EB58BB}"/>
            </c:ext>
          </c:extLst>
        </c:ser>
        <c:ser>
          <c:idx val="2"/>
          <c:order val="2"/>
          <c:tx>
            <c:strRef>
              <c:f>'ΧΣ-εντός 14-20'!$V$1</c:f>
              <c:strCache>
                <c:ptCount val="1"/>
                <c:pt idx="0">
                  <c:v>% πληρωμών (σύνολο) στα ενταγμένα (σύνολο)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'ΧΣ-εντός 14-20'!$H$2:$H$66</c:f>
              <c:strCache>
                <c:ptCount val="65"/>
                <c:pt idx="0">
                  <c:v>Αλεξανδρούπολη «Ελκυστική Πόλη»</c:v>
                </c:pt>
                <c:pt idx="1">
                  <c:v>Ολοκληρωμένη Χωρική Επένδυση Πολιτιστικής Διαδρομής Εγνατίας Οδού</c:v>
                </c:pt>
                <c:pt idx="2">
                  <c:v>Στρατηγική Βιώσιμης Αστικής Ανάπτυξης Δήμου Δράμας</c:v>
                </c:pt>
                <c:pt idx="3">
                  <c:v>«Καβάλα 2023: Δημιουργική πόλη – τουριστικός προορισμός αριστείας»</c:v>
                </c:pt>
                <c:pt idx="4">
                  <c:v>Στρατηγική Βιώσιμης Αστικής Ανάπτυξης της Μητροπολιτικής Ενότητας Θεσσαλονίκης</c:v>
                </c:pt>
                <c:pt idx="5">
                  <c:v>Στρατηγική Βιώσιμης Αστικής Ανάπτυξης Δήμου Βέροιας</c:v>
                </c:pt>
                <c:pt idx="6">
                  <c:v>Στρατηγική Βιώσιμης Αστικής Ανάπτυξης για την πόλη των Γιαννιτσών του Δήμου Πέλλας</c:v>
                </c:pt>
                <c:pt idx="7">
                  <c:v>«Έδεσσα- Αστική αναζωογόνηση»</c:v>
                </c:pt>
                <c:pt idx="8">
                  <c:v>Στρατηγική Βιώσιμης Αστικής Ανάπτυξης Δήμου Κατερίνης</c:v>
                </c:pt>
                <c:pt idx="9">
                  <c:v>Στρατηγική Βιώσιμης Αστικής Ανάπτυξης Δήμου Νάουσας, Ηρωικής Πόλεως Νάουσας</c:v>
                </c:pt>
                <c:pt idx="10">
                  <c:v>Στρατηγική Βιώσιμης Αστικής Ανάπτυξης Δήμου Σερρών</c:v>
                </c:pt>
                <c:pt idx="11">
                  <c:v>Κοζάνη «Η Πόλη κινείται… κάνουμε μαζί το επόμενο βήμα!»</c:v>
                </c:pt>
                <c:pt idx="12">
                  <c:v>Γρεβενά 2020</c:v>
                </c:pt>
                <c:pt idx="13">
                  <c:v>Πτολεμαΐδα «Εδώ ζούμε … Καλύτερα»</c:v>
                </c:pt>
                <c:pt idx="14">
                  <c:v>Καστοριά «Ευρωπαϊκή Πόλη να Ζεις και να Επισκεφτείς»</c:v>
                </c:pt>
                <c:pt idx="15">
                  <c:v>Φλώρινα «Βιώσιμη πόλη, πύλη πολιτισμού»</c:v>
                </c:pt>
                <c:pt idx="16">
                  <c:v>ΟΧΕ Αξιοποίησης Λιμνών Δυτικής Μακεδονίας</c:v>
                </c:pt>
                <c:pt idx="17">
                  <c:v>Στρατηγικό Σχέδιο για τη Βιώσιμη Αστική Ανάπτυξη Δήμου Ιωαννιτών</c:v>
                </c:pt>
                <c:pt idx="18">
                  <c:v>Πολιτιστική Διαδρομή στα Αρχαία Θέατρα της Ηπείρου</c:v>
                </c:pt>
                <c:pt idx="19">
                  <c:v>Λάρισα «Η Πόλη στο Προσκήνιο»</c:v>
                </c:pt>
                <c:pt idx="20">
                  <c:v>Στρατηγική Βιώσιμης Αστικής Ανάπτυξης Δήμου Βόλου</c:v>
                </c:pt>
                <c:pt idx="21">
                  <c:v>«Καρδίτσα, πόλη να ζεις»</c:v>
                </c:pt>
                <c:pt idx="22">
                  <c:v>«Τρίκαλα: Μια ανοιχτή πόλη-πρότυπο στις όχθες του Ληθαίου»</c:v>
                </c:pt>
                <c:pt idx="23">
                  <c:v>«Ολοκληρωμένο Σχέδιο Βιώσιμης Αστικής Ανάπτυξης (ΟΣΒΑΑ) για την ανάδειξη της πόλης της Λαμίας ως Διεθνώς Αναγνωρίσιμου Πολιτιστικού Προορισμού με αξιοποίηση της Ολοκληρωμένης Χωρικής Επένδυσης (ΟΧΕ)»</c:v>
                </c:pt>
                <c:pt idx="24">
                  <c:v>Χαλκίδα «Βιώσιμη και έξυπνη πόλη»</c:v>
                </c:pt>
                <c:pt idx="25">
                  <c:v>«Διαδημοτική Αστική Λειτουργική Περιοχή» των Αστικών Κέντρων των Δήμων Λεβαδέων, Θηβαίων και Αλιάρτου-Θεσπιέων ως Περιοχής Ανάδειξης της σύγχρονης Οικονομίας της Επισκεψιμότητας, Βελτίωσης της Ποιότητας Ζωής Πολιτών και Επισκεπτών και διασφάλισης της Κοιν</c:v>
                </c:pt>
                <c:pt idx="26">
                  <c:v>Στρατηγικού και Επιχειρησιακού Σχεδίου (Σχεδίου Δράσης) για την Αστική, Κοινωνική, Περιβαλλοντική και Επιχειρηματική Αναζωογόνηση και Εξυγίανση της ευρύτερης περιοχής της ΛΑΠ Ασωπού (ΟΧΕ ΛΑΠ Ασωπού)</c:v>
                </c:pt>
                <c:pt idx="27">
                  <c:v>«Ολοκληρωμένο Σχέδιο Χωρικής Ανάπτυξης (ΟΣΧΑ) για την ανάδειξη της Πόλης της Κέρκυρας ως Διεθνώς αναγνωρίσιμου Πολύ-θεματικού, Πολύ-προιοντικού και Δημιουργικού Πολιτιστικού Προορισμού</c:v>
                </c:pt>
                <c:pt idx="28">
                  <c:v>Στρατηγική Ολοκληρωμένης Χωρικής Επένδυσης στην περιοχή της Παλικής Κεφαλονιάς</c:v>
                </c:pt>
                <c:pt idx="29">
                  <c:v>Στρατηγική Βιώσιμης Αστικής Ανάπτυξης Δήμου Πατρέων</c:v>
                </c:pt>
                <c:pt idx="30">
                  <c:v>Στρατηγική Βιώσιμης Αστικής Ανάπτυξης Δήμου Αγρινίου</c:v>
                </c:pt>
                <c:pt idx="31">
                  <c:v>Στρατηγικό Σχέδιο Ολοκληρωμένης Χωρικής Επένδυσης για άλλες χωρικές Στρατηγικές στην Περιοχή Λιμνοθάλασσας Μεσολογγίου - Αιτωλικού</c:v>
                </c:pt>
                <c:pt idx="32">
                  <c:v>Στρατηγικό Σχέδιο Ολοκληρωμένης Χωρικής Επένδυσης για άλλες χωρικές Στρατηγικές στην ευρύτερη περιοχή του Άξονα Κατακόλου – Αρχαίας Ολυμπίας</c:v>
                </c:pt>
                <c:pt idx="33">
                  <c:v>«Καλαμάτα 2020:Βιώσιμη και Έξυπνη Πόλη»</c:v>
                </c:pt>
                <c:pt idx="34">
                  <c:v>Στρατηγική Βιώσιμης Αστικής Ανάπτυξης των Δήμων Άργους - Μυκηνών και Ναυπλιέων</c:v>
                </c:pt>
                <c:pt idx="35">
                  <c:v>Στρατηγική Ολοκληρωμένων Χωρικών Επενδύσεων (Ο.Χ.Ε.) για την περιοχή της Μάνης</c:v>
                </c:pt>
                <c:pt idx="36">
                  <c:v>«Αθήνα 2020: Βιώσιμη Ανάπτυξη για τον τουρισμό, τον πολιτισμό, την καινοτομία»</c:v>
                </c:pt>
                <c:pt idx="37">
                  <c:v>Βιώσιμη Αστική Ανάπτυξη Πειραιά</c:v>
                </c:pt>
                <c:pt idx="38">
                  <c:v>Διαδημοτική Εταιρική Σχέση για την Ανάπτυξη της Δυτικής Αθήνας με αξιοποίηση της ΟΧΕ/ΒΑΑ</c:v>
                </c:pt>
                <c:pt idx="39">
                  <c:v>«Η μουσική και η ιστορία των δρόμων»</c:v>
                </c:pt>
                <c:pt idx="40">
                  <c:v>Βιώσιμη Αστική Ανάπτυξη Μυτιλήνης</c:v>
                </c:pt>
                <c:pt idx="41">
                  <c:v>«Ανάδειξη της ταυτότητας της Χίου ως σύγχρονης πόλης»</c:v>
                </c:pt>
                <c:pt idx="42">
                  <c:v>Αξιοποίηση – Ενίσχυση των Αναπτυξιακών Πλεονεκτημάτων των μικρών νησιών της Περιφέρειας Β. Αιγαίου, για την ανάσχεση φαινομένων αναπτυξιακής υστέρησης</c:v>
                </c:pt>
                <c:pt idx="43">
                  <c:v>Στρατηγικής Βιώσιμης Αστικής Ανάπτυξης περιοχής Κόβα Δήμου Ρόδου</c:v>
                </c:pt>
                <c:pt idx="44">
                  <c:v>Ηράκλειο έξυπνη-συνεκτική πόλη, τόπος συνάντησης «5+1» πολιτισμών</c:v>
                </c:pt>
                <c:pt idx="45">
                  <c:v>«Η Αναζωογόνηση του Αστικού Κέντρου των Χανίων με όρους αειφορίας και κοινωνικής συνοχής»</c:v>
                </c:pt>
                <c:pt idx="46">
                  <c:v>Στρατηγικής Ολοκληρωμένης Χωρικής Επένδυσης (OXE) στην ΠΕ Λασιθίου</c:v>
                </c:pt>
                <c:pt idx="47">
                  <c:v>Στρατηγικής Ολοκληρωμένης Χωρικής Επένδυσης (OXE) στην ΠΕ Ρεθύμνου</c:v>
                </c:pt>
                <c:pt idx="48">
                  <c:v>Στρατηγικής Ολοκληρωμένης Χωρικής Επένδυσης (OXE) περιοχών φυσικού κάλλους UNESCO</c:v>
                </c:pt>
                <c:pt idx="49">
                  <c:v>ΘΕΣΣΑΛΟΝΙΚΗ ΥΠΟΛΟΙΠΑ και Χαλκηδόνα - Δέλτα - Δράσεις ΕΚΤ στις Περιοχές ΤΑΠΤΟΚ του ΠΑΑ και του Προγράμματος Αλιεία και Θάλασσα</c:v>
                </c:pt>
                <c:pt idx="50">
                  <c:v>Ημαθία - Δράσεις ΕΚΤ στις Περιοχές ΤΑΠΤΟΚ του ΠΑΑ και του Προγράμματος Αλιεία και Θάλασσα </c:v>
                </c:pt>
                <c:pt idx="51">
                  <c:v>Πέλλα - Δράσεις ΕΚΤ στις Περιοχές ΤΑΠΤΟΚ του ΠΑΑ και του Προγράμματος Αλιεία και Θάλασσα </c:v>
                </c:pt>
                <c:pt idx="52">
                  <c:v> Πιερία - Δράσεις ΕΚΤ στις Περιοχές ΤΑΠΤΟΚ του ΠΑΑ και του Προγράμματος Αλιεία και Θάλασσα </c:v>
                </c:pt>
                <c:pt idx="53">
                  <c:v> Σέρρες - Δράσεις ΕΚΤ στις Περιοχές ΤΑΠΤΟΚ του ΠΑΑ και του Προγράμματος Αλιεία και Θάλασσα </c:v>
                </c:pt>
                <c:pt idx="54">
                  <c:v>Χαλκιδική - Δράσεις ΕΚΤ στις Περιοχές ΤΑΠΤΟΚ του ΠΑΑ και του Προγράμματος Αλιεία και Θάλασσα </c:v>
                </c:pt>
                <c:pt idx="55">
                  <c:v>Στρατηγική ΤΑΠΤοΚ – ΕΚΤ στην περιοχή της Βιώσιμης Αστικής Ανάπτυξης του Δήμου Ιωαννιτών με τίτλο «Τοπικό Πρόγραμμα για την ενίσχυση της απασχόλησης και της επιχειρηματικότητας»</c:v>
                </c:pt>
                <c:pt idx="56">
                  <c:v>Στρατηγική ΤΑΠΤοΚ – ΕΚΤ στην περιοχή υλοποίησης του ΤΑΠΤοΚ-Leader της Ήπειρος ΑΕ με τίτλο «Επιχειρηματικότητα στην περιοχή Leader μέσω ΤΑΠΤοΚ-ΕΚΤ»</c:v>
                </c:pt>
                <c:pt idx="57">
                  <c:v>Στρατηγική ΤΑΠΤοΚ – ΕΚΤ στην περιοχή υλοποίησης του ΤΑΠΤοΚ-Leader της ΕΤΑΝΑΜ ΑΕ ΟΤΑ με τίτλο «Δράσεις ΕΚΤ στις περιοχές ΤΑΠΤοΚ των Προγραμμάτων Αγροτικής Ανάπτυξης και Αλιείας &amp; Θάλασσας»</c:v>
                </c:pt>
                <c:pt idx="58">
                  <c:v>Στρατηγική και Σχέδιο Δράσης ΤΑΠΤοΚ/CLLD «Αρκαδία 2020»</c:v>
                </c:pt>
                <c:pt idx="59">
                  <c:v>Στρατηγικής Τοπικής Ανάπτυξης με Πρωτοβουλία Τοπικών Κοινοτήτων (ΤΑΠΤοΚ-ΕΚΤ) της Αναπτυξιακής Λασιθίου Α.Α.Ε. Ο.Τ.Α</c:v>
                </c:pt>
                <c:pt idx="60">
                  <c:v>Στρατηγικής Τοπικής Ανάπτυξης με Πρωτοβουλία Τοπικών Κοινοτήτων (ΤΑΠΤοΚ-ΕΚΤ) της Αναπτυξιακής Ηρακλείου Α.Α.Ε. Ο.Τ.Α</c:v>
                </c:pt>
                <c:pt idx="61">
                  <c:v>Στρατηγικής Τοπικής Ανάπτυξης με Πρωτοβουλία Τοπικών Κοινοτήτων (ΤΑΠΤοΚ-ΕΚΤ) του ΑΚΟΜΜ-ΨΗΛΟΡΕΙΤΗ Α.Α.Ε. Ο.Τ.Α</c:v>
                </c:pt>
                <c:pt idx="62">
                  <c:v>Στρατηγικής Τοπικής Ανάπτυξης με Πρωτοβουλία Τοπικών Κοινοτήτων (ΤΑΠΤοΚ-ΕΚΤ) του Οργανισμού Ανάπτυξης Κρήτης ΑΕ</c:v>
                </c:pt>
                <c:pt idx="63">
                  <c:v>ΟΧΕ - Πολιτιστική, Περιβαλλοντική, Τουριστική Διαδρομή Περιφέρειας Στερεάς Ελλάδας </c:v>
                </c:pt>
                <c:pt idx="64">
                  <c:v>Κιλκίς - Δράσεις ΕΚΤ στις Περιοχές ΤΑΠΤΟΚ του ΠΑΑ και του Προγράμματος Αλιεία και Θάλασσα </c:v>
                </c:pt>
              </c:strCache>
            </c:strRef>
          </c:cat>
          <c:val>
            <c:numRef>
              <c:f>'ΧΣ-εντός 14-20'!$V$2:$V$66</c:f>
              <c:numCache>
                <c:formatCode>0.00%</c:formatCode>
                <c:ptCount val="65"/>
                <c:pt idx="0">
                  <c:v>0.96336319276784765</c:v>
                </c:pt>
                <c:pt idx="1">
                  <c:v>0.41460851971014578</c:v>
                </c:pt>
                <c:pt idx="2">
                  <c:v>0.65865950498306669</c:v>
                </c:pt>
                <c:pt idx="3">
                  <c:v>0.64808355785239424</c:v>
                </c:pt>
                <c:pt idx="4">
                  <c:v>0.88561370757089819</c:v>
                </c:pt>
                <c:pt idx="5">
                  <c:v>0.88828918988607364</c:v>
                </c:pt>
                <c:pt idx="6">
                  <c:v>0.32285592727743295</c:v>
                </c:pt>
                <c:pt idx="7">
                  <c:v>0.79531211051263928</c:v>
                </c:pt>
                <c:pt idx="8">
                  <c:v>0.58510667436598984</c:v>
                </c:pt>
                <c:pt idx="9">
                  <c:v>0.73886546636429418</c:v>
                </c:pt>
                <c:pt idx="10">
                  <c:v>0.8551948882905539</c:v>
                </c:pt>
                <c:pt idx="11">
                  <c:v>0.44839027680926541</c:v>
                </c:pt>
                <c:pt idx="12">
                  <c:v>0.31579548742462865</c:v>
                </c:pt>
                <c:pt idx="13">
                  <c:v>0.18398112329233982</c:v>
                </c:pt>
                <c:pt idx="14">
                  <c:v>0.60505136945462812</c:v>
                </c:pt>
                <c:pt idx="15">
                  <c:v>0.7603411381897307</c:v>
                </c:pt>
                <c:pt idx="16">
                  <c:v>0.67261234035753148</c:v>
                </c:pt>
                <c:pt idx="17">
                  <c:v>0.43024453424264741</c:v>
                </c:pt>
                <c:pt idx="18">
                  <c:v>0.48988101928013345</c:v>
                </c:pt>
                <c:pt idx="19">
                  <c:v>0.50451462762797472</c:v>
                </c:pt>
                <c:pt idx="20">
                  <c:v>0.48848282797876907</c:v>
                </c:pt>
                <c:pt idx="21">
                  <c:v>0.5979646573917845</c:v>
                </c:pt>
                <c:pt idx="22">
                  <c:v>0.24008659841533592</c:v>
                </c:pt>
                <c:pt idx="23">
                  <c:v>0.65286104715409687</c:v>
                </c:pt>
                <c:pt idx="24">
                  <c:v>0</c:v>
                </c:pt>
                <c:pt idx="25">
                  <c:v>0</c:v>
                </c:pt>
                <c:pt idx="26">
                  <c:v>0.61995714409178293</c:v>
                </c:pt>
                <c:pt idx="27">
                  <c:v>0.23522029121210844</c:v>
                </c:pt>
                <c:pt idx="28">
                  <c:v>0</c:v>
                </c:pt>
                <c:pt idx="29">
                  <c:v>0.31734879793345749</c:v>
                </c:pt>
                <c:pt idx="30">
                  <c:v>0.65060393501491198</c:v>
                </c:pt>
                <c:pt idx="31">
                  <c:v>0.6914583803709794</c:v>
                </c:pt>
                <c:pt idx="32">
                  <c:v>0.45088405500781126</c:v>
                </c:pt>
                <c:pt idx="33">
                  <c:v>0.50483680498549144</c:v>
                </c:pt>
                <c:pt idx="34">
                  <c:v>0.4296237025174845</c:v>
                </c:pt>
                <c:pt idx="35">
                  <c:v>0.47182659000359817</c:v>
                </c:pt>
                <c:pt idx="36">
                  <c:v>0.68826848177935962</c:v>
                </c:pt>
                <c:pt idx="37">
                  <c:v>0.69672296950424217</c:v>
                </c:pt>
                <c:pt idx="38">
                  <c:v>0.91970600901223043</c:v>
                </c:pt>
                <c:pt idx="39">
                  <c:v>0.69131940960207616</c:v>
                </c:pt>
                <c:pt idx="40">
                  <c:v>0.69386617408296569</c:v>
                </c:pt>
                <c:pt idx="41">
                  <c:v>0.35962076982734043</c:v>
                </c:pt>
                <c:pt idx="42">
                  <c:v>0.51851113342124533</c:v>
                </c:pt>
                <c:pt idx="43">
                  <c:v>0.46255812330709944</c:v>
                </c:pt>
                <c:pt idx="44">
                  <c:v>0.53266654528284296</c:v>
                </c:pt>
                <c:pt idx="45">
                  <c:v>0.62934889603229649</c:v>
                </c:pt>
                <c:pt idx="46">
                  <c:v>0.83859272072816282</c:v>
                </c:pt>
                <c:pt idx="47">
                  <c:v>0.34702216597344404</c:v>
                </c:pt>
                <c:pt idx="48">
                  <c:v>0.59279263338616539</c:v>
                </c:pt>
                <c:pt idx="49">
                  <c:v>0.56325578594587666</c:v>
                </c:pt>
                <c:pt idx="50">
                  <c:v>0.94026045601688701</c:v>
                </c:pt>
                <c:pt idx="51">
                  <c:v>0</c:v>
                </c:pt>
                <c:pt idx="52">
                  <c:v>1</c:v>
                </c:pt>
                <c:pt idx="53">
                  <c:v>0.41432880024835927</c:v>
                </c:pt>
                <c:pt idx="54">
                  <c:v>1</c:v>
                </c:pt>
                <c:pt idx="55">
                  <c:v>0.13644026666666667</c:v>
                </c:pt>
                <c:pt idx="56">
                  <c:v>0.29307769569984554</c:v>
                </c:pt>
                <c:pt idx="57">
                  <c:v>0.10664120000000001</c:v>
                </c:pt>
                <c:pt idx="58">
                  <c:v>0.37390239367444095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0.98046862750761266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F31-4BA9-B01B-096749EB5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90383375"/>
        <c:axId val="2090384623"/>
      </c:barChart>
      <c:catAx>
        <c:axId val="20903833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090384623"/>
        <c:crosses val="autoZero"/>
        <c:auto val="1"/>
        <c:lblAlgn val="ctr"/>
        <c:lblOffset val="100"/>
        <c:noMultiLvlLbl val="0"/>
      </c:catAx>
      <c:valAx>
        <c:axId val="2090384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2090383375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Κατανομή ενταγμένων έργων χωρικών Στρατηγικών και χρηματοδοτικών στοιχείων υλοποίησής</a:t>
            </a:r>
            <a:r>
              <a:rPr lang="el-GR" baseline="0"/>
              <a:t> τους </a:t>
            </a:r>
            <a:r>
              <a:rPr lang="el-GR"/>
              <a:t>ανά Επενδυτική Προτεραιότητα στη Χώρα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'Κατανομές 1'!$F$110</c:f>
              <c:strCache>
                <c:ptCount val="1"/>
                <c:pt idx="0">
                  <c:v>Αριθμός ενταγμένων έργων - Σύνολο (Ποσοστό)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'Κατανομές 1'!$A$111:$A$143</c:f>
              <c:strCache>
                <c:ptCount val="33"/>
                <c:pt idx="0">
                  <c:v>7c</c:v>
                </c:pt>
                <c:pt idx="1">
                  <c:v>5b</c:v>
                </c:pt>
                <c:pt idx="2">
                  <c:v>9iii</c:v>
                </c:pt>
                <c:pt idx="3">
                  <c:v>10a</c:v>
                </c:pt>
                <c:pt idx="4">
                  <c:v>5a</c:v>
                </c:pt>
                <c:pt idx="5">
                  <c:v>3c</c:v>
                </c:pt>
                <c:pt idx="6">
                  <c:v>2b</c:v>
                </c:pt>
                <c:pt idx="7">
                  <c:v>4e</c:v>
                </c:pt>
                <c:pt idx="8">
                  <c:v>Τεχνική Βοήθεια</c:v>
                </c:pt>
                <c:pt idx="9">
                  <c:v>2c</c:v>
                </c:pt>
                <c:pt idx="10">
                  <c:v>8iii</c:v>
                </c:pt>
                <c:pt idx="11">
                  <c:v>3c,3d</c:v>
                </c:pt>
                <c:pt idx="12">
                  <c:v>3d</c:v>
                </c:pt>
                <c:pt idx="13">
                  <c:v>9i</c:v>
                </c:pt>
                <c:pt idx="14">
                  <c:v>6b</c:v>
                </c:pt>
                <c:pt idx="15">
                  <c:v>5a,6b</c:v>
                </c:pt>
                <c:pt idx="16">
                  <c:v>9iv</c:v>
                </c:pt>
                <c:pt idx="17">
                  <c:v>9ii</c:v>
                </c:pt>
                <c:pt idx="18">
                  <c:v>1b</c:v>
                </c:pt>
                <c:pt idx="19">
                  <c:v>9vi</c:v>
                </c:pt>
                <c:pt idx="20">
                  <c:v>4c</c:v>
                </c:pt>
                <c:pt idx="21">
                  <c:v>6d</c:v>
                </c:pt>
                <c:pt idx="22">
                  <c:v>8v</c:v>
                </c:pt>
                <c:pt idx="23">
                  <c:v>9b</c:v>
                </c:pt>
                <c:pt idx="24">
                  <c:v>9d</c:v>
                </c:pt>
                <c:pt idx="25">
                  <c:v>6e</c:v>
                </c:pt>
                <c:pt idx="26">
                  <c:v>6c</c:v>
                </c:pt>
                <c:pt idx="27">
                  <c:v>7b</c:v>
                </c:pt>
                <c:pt idx="28">
                  <c:v>3a</c:v>
                </c:pt>
                <c:pt idx="29">
                  <c:v>9a</c:v>
                </c:pt>
                <c:pt idx="30">
                  <c:v>6a</c:v>
                </c:pt>
                <c:pt idx="31">
                  <c:v>1b,3a</c:v>
                </c:pt>
                <c:pt idx="32">
                  <c:v>7a</c:v>
                </c:pt>
              </c:strCache>
            </c:strRef>
          </c:cat>
          <c:val>
            <c:numRef>
              <c:f>'Κατανομές 1'!$F$111:$F$143</c:f>
              <c:numCache>
                <c:formatCode>0.00%</c:formatCode>
                <c:ptCount val="33"/>
                <c:pt idx="0">
                  <c:v>6.1823802163833079E-4</c:v>
                </c:pt>
                <c:pt idx="1">
                  <c:v>2.1638330757341576E-3</c:v>
                </c:pt>
                <c:pt idx="2">
                  <c:v>4.6367851622874804E-3</c:v>
                </c:pt>
                <c:pt idx="3">
                  <c:v>3.4003091190108192E-3</c:v>
                </c:pt>
                <c:pt idx="4">
                  <c:v>3.7094281298299847E-3</c:v>
                </c:pt>
                <c:pt idx="5">
                  <c:v>0.21051004636785162</c:v>
                </c:pt>
                <c:pt idx="6">
                  <c:v>0.21143740340030912</c:v>
                </c:pt>
                <c:pt idx="7">
                  <c:v>7.1097372488408035E-3</c:v>
                </c:pt>
                <c:pt idx="8">
                  <c:v>4.3276661514683153E-3</c:v>
                </c:pt>
                <c:pt idx="9">
                  <c:v>1.4837712519319939E-2</c:v>
                </c:pt>
                <c:pt idx="10">
                  <c:v>6.7697063369397223E-2</c:v>
                </c:pt>
                <c:pt idx="11">
                  <c:v>3.0911901081916539E-4</c:v>
                </c:pt>
                <c:pt idx="12">
                  <c:v>1.1746522411128285E-2</c:v>
                </c:pt>
                <c:pt idx="13">
                  <c:v>6.1823802163833074E-3</c:v>
                </c:pt>
                <c:pt idx="14">
                  <c:v>6.1823802163833074E-3</c:v>
                </c:pt>
                <c:pt idx="15">
                  <c:v>3.0911901081916539E-4</c:v>
                </c:pt>
                <c:pt idx="16">
                  <c:v>8.0370942812983005E-3</c:v>
                </c:pt>
                <c:pt idx="17">
                  <c:v>1.2364760432766616E-3</c:v>
                </c:pt>
                <c:pt idx="18">
                  <c:v>6.1823802163833079E-4</c:v>
                </c:pt>
                <c:pt idx="19">
                  <c:v>8.6553323029366306E-3</c:v>
                </c:pt>
                <c:pt idx="20">
                  <c:v>9.8918083462132926E-3</c:v>
                </c:pt>
                <c:pt idx="21">
                  <c:v>1.8547140649149924E-3</c:v>
                </c:pt>
                <c:pt idx="22">
                  <c:v>7.7279752704791345E-3</c:v>
                </c:pt>
                <c:pt idx="23">
                  <c:v>3.4003091190108192E-3</c:v>
                </c:pt>
                <c:pt idx="24">
                  <c:v>2.7820710973724882E-3</c:v>
                </c:pt>
                <c:pt idx="25">
                  <c:v>3.5239567233384853E-2</c:v>
                </c:pt>
                <c:pt idx="26">
                  <c:v>2.8438948995363214E-2</c:v>
                </c:pt>
                <c:pt idx="27">
                  <c:v>6.1823802163833074E-3</c:v>
                </c:pt>
                <c:pt idx="28">
                  <c:v>0.32179289026275115</c:v>
                </c:pt>
                <c:pt idx="29">
                  <c:v>2.4729520865533232E-3</c:v>
                </c:pt>
                <c:pt idx="30">
                  <c:v>1.8547140649149924E-3</c:v>
                </c:pt>
                <c:pt idx="31">
                  <c:v>4.3276661514683153E-3</c:v>
                </c:pt>
                <c:pt idx="32">
                  <c:v>3.0911901081916539E-4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C-470A-BF77-4B0876797432}"/>
            </c:ext>
          </c:extLst>
        </c:ser>
        <c:ser>
          <c:idx val="1"/>
          <c:order val="1"/>
          <c:tx>
            <c:strRef>
              <c:f>'Κατανομές 1'!$G$110</c:f>
              <c:strCache>
                <c:ptCount val="1"/>
                <c:pt idx="0">
                  <c:v>Συγχρ. ΔΔ Ενταγμένων έργα - Σύνολο (Ποσοστό)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'Κατανομές 1'!$A$111:$A$143</c:f>
              <c:strCache>
                <c:ptCount val="33"/>
                <c:pt idx="0">
                  <c:v>7c</c:v>
                </c:pt>
                <c:pt idx="1">
                  <c:v>5b</c:v>
                </c:pt>
                <c:pt idx="2">
                  <c:v>9iii</c:v>
                </c:pt>
                <c:pt idx="3">
                  <c:v>10a</c:v>
                </c:pt>
                <c:pt idx="4">
                  <c:v>5a</c:v>
                </c:pt>
                <c:pt idx="5">
                  <c:v>3c</c:v>
                </c:pt>
                <c:pt idx="6">
                  <c:v>2b</c:v>
                </c:pt>
                <c:pt idx="7">
                  <c:v>4e</c:v>
                </c:pt>
                <c:pt idx="8">
                  <c:v>Τεχνική Βοήθεια</c:v>
                </c:pt>
                <c:pt idx="9">
                  <c:v>2c</c:v>
                </c:pt>
                <c:pt idx="10">
                  <c:v>8iii</c:v>
                </c:pt>
                <c:pt idx="11">
                  <c:v>3c,3d</c:v>
                </c:pt>
                <c:pt idx="12">
                  <c:v>3d</c:v>
                </c:pt>
                <c:pt idx="13">
                  <c:v>9i</c:v>
                </c:pt>
                <c:pt idx="14">
                  <c:v>6b</c:v>
                </c:pt>
                <c:pt idx="15">
                  <c:v>5a,6b</c:v>
                </c:pt>
                <c:pt idx="16">
                  <c:v>9iv</c:v>
                </c:pt>
                <c:pt idx="17">
                  <c:v>9ii</c:v>
                </c:pt>
                <c:pt idx="18">
                  <c:v>1b</c:v>
                </c:pt>
                <c:pt idx="19">
                  <c:v>9vi</c:v>
                </c:pt>
                <c:pt idx="20">
                  <c:v>4c</c:v>
                </c:pt>
                <c:pt idx="21">
                  <c:v>6d</c:v>
                </c:pt>
                <c:pt idx="22">
                  <c:v>8v</c:v>
                </c:pt>
                <c:pt idx="23">
                  <c:v>9b</c:v>
                </c:pt>
                <c:pt idx="24">
                  <c:v>9d</c:v>
                </c:pt>
                <c:pt idx="25">
                  <c:v>6e</c:v>
                </c:pt>
                <c:pt idx="26">
                  <c:v>6c</c:v>
                </c:pt>
                <c:pt idx="27">
                  <c:v>7b</c:v>
                </c:pt>
                <c:pt idx="28">
                  <c:v>3a</c:v>
                </c:pt>
                <c:pt idx="29">
                  <c:v>9a</c:v>
                </c:pt>
                <c:pt idx="30">
                  <c:v>6a</c:v>
                </c:pt>
                <c:pt idx="31">
                  <c:v>1b,3a</c:v>
                </c:pt>
                <c:pt idx="32">
                  <c:v>7a</c:v>
                </c:pt>
              </c:strCache>
            </c:strRef>
          </c:cat>
          <c:val>
            <c:numRef>
              <c:f>'Κατανομές 1'!$G$111:$G$143</c:f>
              <c:numCache>
                <c:formatCode>0.00%</c:formatCode>
                <c:ptCount val="33"/>
                <c:pt idx="0">
                  <c:v>4.707889421861274E-3</c:v>
                </c:pt>
                <c:pt idx="1">
                  <c:v>5.894637460735935E-3</c:v>
                </c:pt>
                <c:pt idx="2">
                  <c:v>1.2376783148541877E-2</c:v>
                </c:pt>
                <c:pt idx="3">
                  <c:v>3.4669458909582485E-3</c:v>
                </c:pt>
                <c:pt idx="4">
                  <c:v>5.3959362935524164E-3</c:v>
                </c:pt>
                <c:pt idx="5">
                  <c:v>2.7584489203884552E-2</c:v>
                </c:pt>
                <c:pt idx="6">
                  <c:v>1.3309438545848207E-2</c:v>
                </c:pt>
                <c:pt idx="7">
                  <c:v>2.2206307125060252E-2</c:v>
                </c:pt>
                <c:pt idx="8">
                  <c:v>5.0412413499399148E-3</c:v>
                </c:pt>
                <c:pt idx="9">
                  <c:v>1.4855359544304891E-2</c:v>
                </c:pt>
                <c:pt idx="10">
                  <c:v>1.7731168306468332E-2</c:v>
                </c:pt>
                <c:pt idx="11">
                  <c:v>1.0458127673448272E-2</c:v>
                </c:pt>
                <c:pt idx="12">
                  <c:v>1.6829627330559538E-2</c:v>
                </c:pt>
                <c:pt idx="13">
                  <c:v>2.6429217951959072E-2</c:v>
                </c:pt>
                <c:pt idx="14">
                  <c:v>4.2228069605465511E-2</c:v>
                </c:pt>
                <c:pt idx="15">
                  <c:v>9.3519026743741924E-3</c:v>
                </c:pt>
                <c:pt idx="16">
                  <c:v>3.8998553489831389E-2</c:v>
                </c:pt>
                <c:pt idx="17">
                  <c:v>4.5987259079144352E-3</c:v>
                </c:pt>
                <c:pt idx="18">
                  <c:v>4.6118628592747299E-3</c:v>
                </c:pt>
                <c:pt idx="19">
                  <c:v>1.5572815493948407E-2</c:v>
                </c:pt>
                <c:pt idx="20">
                  <c:v>3.1518768891094853E-2</c:v>
                </c:pt>
                <c:pt idx="21">
                  <c:v>8.5834834456433255E-3</c:v>
                </c:pt>
                <c:pt idx="22">
                  <c:v>1.1084318611746023E-2</c:v>
                </c:pt>
                <c:pt idx="23">
                  <c:v>9.9574110879063066E-3</c:v>
                </c:pt>
                <c:pt idx="24">
                  <c:v>4.714729688849631E-3</c:v>
                </c:pt>
                <c:pt idx="25">
                  <c:v>0.18128606284802154</c:v>
                </c:pt>
                <c:pt idx="26">
                  <c:v>0.19152193020890268</c:v>
                </c:pt>
                <c:pt idx="27">
                  <c:v>0.19386023993323914</c:v>
                </c:pt>
                <c:pt idx="28">
                  <c:v>2.9165019438551227E-2</c:v>
                </c:pt>
                <c:pt idx="29">
                  <c:v>8.9157475398547424E-3</c:v>
                </c:pt>
                <c:pt idx="30">
                  <c:v>1.554787176220105E-2</c:v>
                </c:pt>
                <c:pt idx="31">
                  <c:v>3.2793942182473557E-3</c:v>
                </c:pt>
                <c:pt idx="32">
                  <c:v>8.9159230478104666E-3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22C-470A-BF77-4B0876797432}"/>
            </c:ext>
          </c:extLst>
        </c:ser>
        <c:ser>
          <c:idx val="2"/>
          <c:order val="2"/>
          <c:tx>
            <c:strRef>
              <c:f>'Κατανομές 1'!$H$110</c:f>
              <c:strCache>
                <c:ptCount val="1"/>
                <c:pt idx="0">
                  <c:v>Συγχρ. ΔΔ Νομικών Δεσμεύσεων - Σύνολο (Ποσοστό)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'Κατανομές 1'!$A$111:$A$143</c:f>
              <c:strCache>
                <c:ptCount val="33"/>
                <c:pt idx="0">
                  <c:v>7c</c:v>
                </c:pt>
                <c:pt idx="1">
                  <c:v>5b</c:v>
                </c:pt>
                <c:pt idx="2">
                  <c:v>9iii</c:v>
                </c:pt>
                <c:pt idx="3">
                  <c:v>10a</c:v>
                </c:pt>
                <c:pt idx="4">
                  <c:v>5a</c:v>
                </c:pt>
                <c:pt idx="5">
                  <c:v>3c</c:v>
                </c:pt>
                <c:pt idx="6">
                  <c:v>2b</c:v>
                </c:pt>
                <c:pt idx="7">
                  <c:v>4e</c:v>
                </c:pt>
                <c:pt idx="8">
                  <c:v>Τεχνική Βοήθεια</c:v>
                </c:pt>
                <c:pt idx="9">
                  <c:v>2c</c:v>
                </c:pt>
                <c:pt idx="10">
                  <c:v>8iii</c:v>
                </c:pt>
                <c:pt idx="11">
                  <c:v>3c,3d</c:v>
                </c:pt>
                <c:pt idx="12">
                  <c:v>3d</c:v>
                </c:pt>
                <c:pt idx="13">
                  <c:v>9i</c:v>
                </c:pt>
                <c:pt idx="14">
                  <c:v>6b</c:v>
                </c:pt>
                <c:pt idx="15">
                  <c:v>5a,6b</c:v>
                </c:pt>
                <c:pt idx="16">
                  <c:v>9iv</c:v>
                </c:pt>
                <c:pt idx="17">
                  <c:v>9ii</c:v>
                </c:pt>
                <c:pt idx="18">
                  <c:v>1b</c:v>
                </c:pt>
                <c:pt idx="19">
                  <c:v>9vi</c:v>
                </c:pt>
                <c:pt idx="20">
                  <c:v>4c</c:v>
                </c:pt>
                <c:pt idx="21">
                  <c:v>6d</c:v>
                </c:pt>
                <c:pt idx="22">
                  <c:v>8v</c:v>
                </c:pt>
                <c:pt idx="23">
                  <c:v>9b</c:v>
                </c:pt>
                <c:pt idx="24">
                  <c:v>9d</c:v>
                </c:pt>
                <c:pt idx="25">
                  <c:v>6e</c:v>
                </c:pt>
                <c:pt idx="26">
                  <c:v>6c</c:v>
                </c:pt>
                <c:pt idx="27">
                  <c:v>7b</c:v>
                </c:pt>
                <c:pt idx="28">
                  <c:v>3a</c:v>
                </c:pt>
                <c:pt idx="29">
                  <c:v>9a</c:v>
                </c:pt>
                <c:pt idx="30">
                  <c:v>6a</c:v>
                </c:pt>
                <c:pt idx="31">
                  <c:v>1b,3a</c:v>
                </c:pt>
                <c:pt idx="32">
                  <c:v>7a</c:v>
                </c:pt>
              </c:strCache>
            </c:strRef>
          </c:cat>
          <c:val>
            <c:numRef>
              <c:f>'Κατανομές 1'!$H$111:$H$143</c:f>
              <c:numCache>
                <c:formatCode>0.00%</c:formatCode>
                <c:ptCount val="33"/>
                <c:pt idx="0">
                  <c:v>5.549374969726335E-3</c:v>
                </c:pt>
                <c:pt idx="1">
                  <c:v>6.8385895070775631E-3</c:v>
                </c:pt>
                <c:pt idx="2">
                  <c:v>1.4682087042224692E-2</c:v>
                </c:pt>
                <c:pt idx="3">
                  <c:v>3.8495240689408448E-3</c:v>
                </c:pt>
                <c:pt idx="4">
                  <c:v>6.2965679428478956E-3</c:v>
                </c:pt>
                <c:pt idx="5">
                  <c:v>3.2995558113400054E-2</c:v>
                </c:pt>
                <c:pt idx="6">
                  <c:v>1.5920264092996805E-2</c:v>
                </c:pt>
                <c:pt idx="7">
                  <c:v>2.4569062202716506E-2</c:v>
                </c:pt>
                <c:pt idx="8">
                  <c:v>5.8628620371504112E-3</c:v>
                </c:pt>
                <c:pt idx="9">
                  <c:v>1.7279957804907382E-2</c:v>
                </c:pt>
                <c:pt idx="10">
                  <c:v>2.0577185165964702E-2</c:v>
                </c:pt>
                <c:pt idx="11">
                  <c:v>1.1884148697236859E-2</c:v>
                </c:pt>
                <c:pt idx="12">
                  <c:v>1.993633495964604E-2</c:v>
                </c:pt>
                <c:pt idx="13">
                  <c:v>3.0705034773665898E-2</c:v>
                </c:pt>
                <c:pt idx="14">
                  <c:v>4.5073745694531139E-2</c:v>
                </c:pt>
                <c:pt idx="15">
                  <c:v>9.570212989849022E-3</c:v>
                </c:pt>
                <c:pt idx="16">
                  <c:v>4.4189455520923418E-2</c:v>
                </c:pt>
                <c:pt idx="17">
                  <c:v>5.4776291028243006E-3</c:v>
                </c:pt>
                <c:pt idx="18">
                  <c:v>5.3273094898073697E-3</c:v>
                </c:pt>
                <c:pt idx="19">
                  <c:v>1.7895350913753546E-2</c:v>
                </c:pt>
                <c:pt idx="20">
                  <c:v>2.914214830722563E-2</c:v>
                </c:pt>
                <c:pt idx="21">
                  <c:v>8.2419185728051028E-3</c:v>
                </c:pt>
                <c:pt idx="22">
                  <c:v>1.1203091083391993E-2</c:v>
                </c:pt>
                <c:pt idx="23">
                  <c:v>1.0680094164782066E-2</c:v>
                </c:pt>
                <c:pt idx="24">
                  <c:v>5.2360142700749474E-3</c:v>
                </c:pt>
                <c:pt idx="25">
                  <c:v>0.17752624402232312</c:v>
                </c:pt>
                <c:pt idx="26">
                  <c:v>0.15549654374983007</c:v>
                </c:pt>
                <c:pt idx="27">
                  <c:v>0.19050287023034951</c:v>
                </c:pt>
                <c:pt idx="28">
                  <c:v>3.4656490611260485E-2</c:v>
                </c:pt>
                <c:pt idx="29">
                  <c:v>8.4436136580002489E-3</c:v>
                </c:pt>
                <c:pt idx="30">
                  <c:v>9.8031233142860576E-3</c:v>
                </c:pt>
                <c:pt idx="31">
                  <c:v>3.9226915425242268E-3</c:v>
                </c:pt>
                <c:pt idx="32">
                  <c:v>1.0664901382955639E-2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22C-470A-BF77-4B0876797432}"/>
            </c:ext>
          </c:extLst>
        </c:ser>
        <c:ser>
          <c:idx val="3"/>
          <c:order val="3"/>
          <c:tx>
            <c:strRef>
              <c:f>'Κατανομές 1'!$I$110</c:f>
              <c:strCache>
                <c:ptCount val="1"/>
                <c:pt idx="0">
                  <c:v>Συγχρ. ΔΔ Πληρωμών - Σύνολο (Ποσοστό)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'Κατανομές 1'!$A$111:$A$143</c:f>
              <c:strCache>
                <c:ptCount val="33"/>
                <c:pt idx="0">
                  <c:v>7c</c:v>
                </c:pt>
                <c:pt idx="1">
                  <c:v>5b</c:v>
                </c:pt>
                <c:pt idx="2">
                  <c:v>9iii</c:v>
                </c:pt>
                <c:pt idx="3">
                  <c:v>10a</c:v>
                </c:pt>
                <c:pt idx="4">
                  <c:v>5a</c:v>
                </c:pt>
                <c:pt idx="5">
                  <c:v>3c</c:v>
                </c:pt>
                <c:pt idx="6">
                  <c:v>2b</c:v>
                </c:pt>
                <c:pt idx="7">
                  <c:v>4e</c:v>
                </c:pt>
                <c:pt idx="8">
                  <c:v>Τεχνική Βοήθεια</c:v>
                </c:pt>
                <c:pt idx="9">
                  <c:v>2c</c:v>
                </c:pt>
                <c:pt idx="10">
                  <c:v>8iii</c:v>
                </c:pt>
                <c:pt idx="11">
                  <c:v>3c,3d</c:v>
                </c:pt>
                <c:pt idx="12">
                  <c:v>3d</c:v>
                </c:pt>
                <c:pt idx="13">
                  <c:v>9i</c:v>
                </c:pt>
                <c:pt idx="14">
                  <c:v>6b</c:v>
                </c:pt>
                <c:pt idx="15">
                  <c:v>5a,6b</c:v>
                </c:pt>
                <c:pt idx="16">
                  <c:v>9iv</c:v>
                </c:pt>
                <c:pt idx="17">
                  <c:v>9ii</c:v>
                </c:pt>
                <c:pt idx="18">
                  <c:v>1b</c:v>
                </c:pt>
                <c:pt idx="19">
                  <c:v>9vi</c:v>
                </c:pt>
                <c:pt idx="20">
                  <c:v>4c</c:v>
                </c:pt>
                <c:pt idx="21">
                  <c:v>6d</c:v>
                </c:pt>
                <c:pt idx="22">
                  <c:v>8v</c:v>
                </c:pt>
                <c:pt idx="23">
                  <c:v>9b</c:v>
                </c:pt>
                <c:pt idx="24">
                  <c:v>9d</c:v>
                </c:pt>
                <c:pt idx="25">
                  <c:v>6e</c:v>
                </c:pt>
                <c:pt idx="26">
                  <c:v>6c</c:v>
                </c:pt>
                <c:pt idx="27">
                  <c:v>7b</c:v>
                </c:pt>
                <c:pt idx="28">
                  <c:v>3a</c:v>
                </c:pt>
                <c:pt idx="29">
                  <c:v>9a</c:v>
                </c:pt>
                <c:pt idx="30">
                  <c:v>6a</c:v>
                </c:pt>
                <c:pt idx="31">
                  <c:v>1b,3a</c:v>
                </c:pt>
                <c:pt idx="32">
                  <c:v>7a</c:v>
                </c:pt>
              </c:strCache>
            </c:strRef>
          </c:cat>
          <c:val>
            <c:numRef>
              <c:f>'Κατανομές 1'!$I$111:$I$143</c:f>
              <c:numCache>
                <c:formatCode>0.00%</c:formatCode>
                <c:ptCount val="33"/>
                <c:pt idx="0">
                  <c:v>8.0508021151800384E-3</c:v>
                </c:pt>
                <c:pt idx="1">
                  <c:v>9.8340385789082232E-3</c:v>
                </c:pt>
                <c:pt idx="2">
                  <c:v>1.963485476820993E-2</c:v>
                </c:pt>
                <c:pt idx="3">
                  <c:v>5.3458336662804478E-3</c:v>
                </c:pt>
                <c:pt idx="4">
                  <c:v>8.1630900994131526E-3</c:v>
                </c:pt>
                <c:pt idx="5">
                  <c:v>4.1466400661559558E-2</c:v>
                </c:pt>
                <c:pt idx="6">
                  <c:v>1.9647129635216892E-2</c:v>
                </c:pt>
                <c:pt idx="7">
                  <c:v>3.2462979984996282E-2</c:v>
                </c:pt>
                <c:pt idx="8">
                  <c:v>7.2163640350203376E-3</c:v>
                </c:pt>
                <c:pt idx="9">
                  <c:v>2.0852424060697872E-2</c:v>
                </c:pt>
                <c:pt idx="10">
                  <c:v>2.4195528688397118E-2</c:v>
                </c:pt>
                <c:pt idx="11">
                  <c:v>1.4030706058253803E-2</c:v>
                </c:pt>
                <c:pt idx="12">
                  <c:v>2.1871144950180173E-2</c:v>
                </c:pt>
                <c:pt idx="13">
                  <c:v>3.4243704951512383E-2</c:v>
                </c:pt>
                <c:pt idx="14">
                  <c:v>5.3605793516299197E-2</c:v>
                </c:pt>
                <c:pt idx="15">
                  <c:v>1.1008344660112397E-2</c:v>
                </c:pt>
                <c:pt idx="16">
                  <c:v>4.57841163075682E-2</c:v>
                </c:pt>
                <c:pt idx="17">
                  <c:v>5.3565028663749769E-3</c:v>
                </c:pt>
                <c:pt idx="18">
                  <c:v>5.3713482434688377E-3</c:v>
                </c:pt>
                <c:pt idx="19">
                  <c:v>1.7507204925761365E-2</c:v>
                </c:pt>
                <c:pt idx="20">
                  <c:v>3.5177864770859602E-2</c:v>
                </c:pt>
                <c:pt idx="21">
                  <c:v>9.5169582120108644E-3</c:v>
                </c:pt>
                <c:pt idx="22">
                  <c:v>1.2278440231789279E-2</c:v>
                </c:pt>
                <c:pt idx="23">
                  <c:v>9.5309600484225262E-3</c:v>
                </c:pt>
                <c:pt idx="24">
                  <c:v>4.4208215987028591E-3</c:v>
                </c:pt>
                <c:pt idx="25">
                  <c:v>0.1662688816984241</c:v>
                </c:pt>
                <c:pt idx="26">
                  <c:v>0.17016580725350083</c:v>
                </c:pt>
                <c:pt idx="27">
                  <c:v>0.15757013390819527</c:v>
                </c:pt>
                <c:pt idx="28">
                  <c:v>1.7685565999466805E-2</c:v>
                </c:pt>
                <c:pt idx="29">
                  <c:v>3.8407634463542136E-3</c:v>
                </c:pt>
                <c:pt idx="30">
                  <c:v>6.6008365298077321E-3</c:v>
                </c:pt>
                <c:pt idx="31">
                  <c:v>4.7016616014923193E-4</c:v>
                </c:pt>
                <c:pt idx="32">
                  <c:v>8.2448736890530273E-4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22C-470A-BF77-4B0876797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17730224"/>
        <c:axId val="917731888"/>
      </c:barChart>
      <c:catAx>
        <c:axId val="9177302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17731888"/>
        <c:crosses val="autoZero"/>
        <c:auto val="1"/>
        <c:lblAlgn val="ctr"/>
        <c:lblOffset val="100"/>
        <c:noMultiLvlLbl val="0"/>
      </c:catAx>
      <c:valAx>
        <c:axId val="917731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17730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Στοιχεία υλοποίησης ενταγμένων έργων χωρικών Στρατηγικών ανά Επενδυτική Προτεραιότητα</a:t>
            </a:r>
            <a:r>
              <a:rPr lang="el-GR" baseline="0"/>
              <a:t> </a:t>
            </a:r>
            <a:r>
              <a:rPr lang="el-GR"/>
              <a:t>στη Χώρα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'Κατανομές 1'!$J$110</c:f>
              <c:strCache>
                <c:ptCount val="1"/>
                <c:pt idx="0">
                  <c:v>% νομικών δεσμεύσεων (σύνολο) στα ενταγμένα (σύνολο)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'Κατανομές 1'!$A$111:$A$143</c:f>
              <c:strCache>
                <c:ptCount val="33"/>
                <c:pt idx="0">
                  <c:v>7c</c:v>
                </c:pt>
                <c:pt idx="1">
                  <c:v>5b</c:v>
                </c:pt>
                <c:pt idx="2">
                  <c:v>9iii</c:v>
                </c:pt>
                <c:pt idx="3">
                  <c:v>10a</c:v>
                </c:pt>
                <c:pt idx="4">
                  <c:v>5a</c:v>
                </c:pt>
                <c:pt idx="5">
                  <c:v>3c</c:v>
                </c:pt>
                <c:pt idx="6">
                  <c:v>2b</c:v>
                </c:pt>
                <c:pt idx="7">
                  <c:v>4e</c:v>
                </c:pt>
                <c:pt idx="8">
                  <c:v>Τεχνική Βοήθεια</c:v>
                </c:pt>
                <c:pt idx="9">
                  <c:v>2c</c:v>
                </c:pt>
                <c:pt idx="10">
                  <c:v>8iii</c:v>
                </c:pt>
                <c:pt idx="11">
                  <c:v>3c,3d</c:v>
                </c:pt>
                <c:pt idx="12">
                  <c:v>3d</c:v>
                </c:pt>
                <c:pt idx="13">
                  <c:v>9i</c:v>
                </c:pt>
                <c:pt idx="14">
                  <c:v>6b</c:v>
                </c:pt>
                <c:pt idx="15">
                  <c:v>5a,6b</c:v>
                </c:pt>
                <c:pt idx="16">
                  <c:v>9iv</c:v>
                </c:pt>
                <c:pt idx="17">
                  <c:v>9ii</c:v>
                </c:pt>
                <c:pt idx="18">
                  <c:v>1b</c:v>
                </c:pt>
                <c:pt idx="19">
                  <c:v>9vi</c:v>
                </c:pt>
                <c:pt idx="20">
                  <c:v>4c</c:v>
                </c:pt>
                <c:pt idx="21">
                  <c:v>6d</c:v>
                </c:pt>
                <c:pt idx="22">
                  <c:v>8v</c:v>
                </c:pt>
                <c:pt idx="23">
                  <c:v>9b</c:v>
                </c:pt>
                <c:pt idx="24">
                  <c:v>9d</c:v>
                </c:pt>
                <c:pt idx="25">
                  <c:v>6e</c:v>
                </c:pt>
                <c:pt idx="26">
                  <c:v>6c</c:v>
                </c:pt>
                <c:pt idx="27">
                  <c:v>7b</c:v>
                </c:pt>
                <c:pt idx="28">
                  <c:v>3a</c:v>
                </c:pt>
                <c:pt idx="29">
                  <c:v>9a</c:v>
                </c:pt>
                <c:pt idx="30">
                  <c:v>6a</c:v>
                </c:pt>
                <c:pt idx="31">
                  <c:v>1b,3a</c:v>
                </c:pt>
                <c:pt idx="32">
                  <c:v>7a</c:v>
                </c:pt>
              </c:strCache>
            </c:strRef>
          </c:cat>
          <c:val>
            <c:numRef>
              <c:f>'Κατανομές 1'!$J$111:$J$143</c:f>
              <c:numCache>
                <c:formatCode>0.00%</c:formatCode>
                <c:ptCount val="33"/>
                <c:pt idx="0">
                  <c:v>0.98543341546631247</c:v>
                </c:pt>
                <c:pt idx="1">
                  <c:v>0.96988200899797206</c:v>
                </c:pt>
                <c:pt idx="2">
                  <c:v>0.99172093270274608</c:v>
                </c:pt>
                <c:pt idx="3">
                  <c:v>0.92825958703698697</c:v>
                </c:pt>
                <c:pt idx="4">
                  <c:v>0.97554329409874019</c:v>
                </c:pt>
                <c:pt idx="5">
                  <c:v>1</c:v>
                </c:pt>
                <c:pt idx="6">
                  <c:v>1</c:v>
                </c:pt>
                <c:pt idx="7">
                  <c:v>0.92495734481881031</c:v>
                </c:pt>
                <c:pt idx="8">
                  <c:v>0.97225828438613016</c:v>
                </c:pt>
                <c:pt idx="9">
                  <c:v>0.97245379996417147</c:v>
                </c:pt>
                <c:pt idx="10">
                  <c:v>0.97019287522476605</c:v>
                </c:pt>
                <c:pt idx="11">
                  <c:v>0.95</c:v>
                </c:pt>
                <c:pt idx="12">
                  <c:v>0.99033080918133654</c:v>
                </c:pt>
                <c:pt idx="13">
                  <c:v>0.97125831240051219</c:v>
                </c:pt>
                <c:pt idx="14">
                  <c:v>0.8923431391541603</c:v>
                </c:pt>
                <c:pt idx="15">
                  <c:v>0.85552182346479089</c:v>
                </c:pt>
                <c:pt idx="16">
                  <c:v>0.94728272899548394</c:v>
                </c:pt>
                <c:pt idx="17">
                  <c:v>0.99578267089805073</c:v>
                </c:pt>
                <c:pt idx="18">
                  <c:v>0.96569728624535323</c:v>
                </c:pt>
                <c:pt idx="19">
                  <c:v>0.96068840361878938</c:v>
                </c:pt>
                <c:pt idx="20">
                  <c:v>0.77296848194976375</c:v>
                </c:pt>
                <c:pt idx="21">
                  <c:v>0.80273872291618442</c:v>
                </c:pt>
                <c:pt idx="22">
                  <c:v>0.84496424817647831</c:v>
                </c:pt>
                <c:pt idx="23">
                  <c:v>0.89668129877235714</c:v>
                </c:pt>
                <c:pt idx="24">
                  <c:v>0.92843924727272731</c:v>
                </c:pt>
                <c:pt idx="25">
                  <c:v>0.81866762306366825</c:v>
                </c:pt>
                <c:pt idx="26">
                  <c:v>0.6787528995529224</c:v>
                </c:pt>
                <c:pt idx="27">
                  <c:v>0.82152776360306345</c:v>
                </c:pt>
                <c:pt idx="28">
                  <c:v>0.99341744080414685</c:v>
                </c:pt>
                <c:pt idx="29">
                  <c:v>0.79173539151684358</c:v>
                </c:pt>
                <c:pt idx="30">
                  <c:v>0.52711209712116713</c:v>
                </c:pt>
                <c:pt idx="31">
                  <c:v>1</c:v>
                </c:pt>
                <c:pt idx="3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25-49F8-88BC-62EC4DC1F820}"/>
            </c:ext>
          </c:extLst>
        </c:ser>
        <c:ser>
          <c:idx val="1"/>
          <c:order val="1"/>
          <c:tx>
            <c:strRef>
              <c:f>'Κατανομές 1'!$K$110</c:f>
              <c:strCache>
                <c:ptCount val="1"/>
                <c:pt idx="0">
                  <c:v>% πληρωμών (σύνολο) στα ενταγμένα (σύνολο)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'Κατανομές 1'!$A$111:$A$143</c:f>
              <c:strCache>
                <c:ptCount val="33"/>
                <c:pt idx="0">
                  <c:v>7c</c:v>
                </c:pt>
                <c:pt idx="1">
                  <c:v>5b</c:v>
                </c:pt>
                <c:pt idx="2">
                  <c:v>9iii</c:v>
                </c:pt>
                <c:pt idx="3">
                  <c:v>10a</c:v>
                </c:pt>
                <c:pt idx="4">
                  <c:v>5a</c:v>
                </c:pt>
                <c:pt idx="5">
                  <c:v>3c</c:v>
                </c:pt>
                <c:pt idx="6">
                  <c:v>2b</c:v>
                </c:pt>
                <c:pt idx="7">
                  <c:v>4e</c:v>
                </c:pt>
                <c:pt idx="8">
                  <c:v>Τεχνική Βοήθεια</c:v>
                </c:pt>
                <c:pt idx="9">
                  <c:v>2c</c:v>
                </c:pt>
                <c:pt idx="10">
                  <c:v>8iii</c:v>
                </c:pt>
                <c:pt idx="11">
                  <c:v>3c,3d</c:v>
                </c:pt>
                <c:pt idx="12">
                  <c:v>3d</c:v>
                </c:pt>
                <c:pt idx="13">
                  <c:v>9i</c:v>
                </c:pt>
                <c:pt idx="14">
                  <c:v>6b</c:v>
                </c:pt>
                <c:pt idx="15">
                  <c:v>5a,6b</c:v>
                </c:pt>
                <c:pt idx="16">
                  <c:v>9iv</c:v>
                </c:pt>
                <c:pt idx="17">
                  <c:v>9ii</c:v>
                </c:pt>
                <c:pt idx="18">
                  <c:v>1b</c:v>
                </c:pt>
                <c:pt idx="19">
                  <c:v>9vi</c:v>
                </c:pt>
                <c:pt idx="20">
                  <c:v>4c</c:v>
                </c:pt>
                <c:pt idx="21">
                  <c:v>6d</c:v>
                </c:pt>
                <c:pt idx="22">
                  <c:v>8v</c:v>
                </c:pt>
                <c:pt idx="23">
                  <c:v>9b</c:v>
                </c:pt>
                <c:pt idx="24">
                  <c:v>9d</c:v>
                </c:pt>
                <c:pt idx="25">
                  <c:v>6e</c:v>
                </c:pt>
                <c:pt idx="26">
                  <c:v>6c</c:v>
                </c:pt>
                <c:pt idx="27">
                  <c:v>7b</c:v>
                </c:pt>
                <c:pt idx="28">
                  <c:v>3a</c:v>
                </c:pt>
                <c:pt idx="29">
                  <c:v>9a</c:v>
                </c:pt>
                <c:pt idx="30">
                  <c:v>6a</c:v>
                </c:pt>
                <c:pt idx="31">
                  <c:v>1b,3a</c:v>
                </c:pt>
                <c:pt idx="32">
                  <c:v>7a</c:v>
                </c:pt>
              </c:strCache>
            </c:strRef>
          </c:cat>
          <c:val>
            <c:numRef>
              <c:f>'Κατανομές 1'!$K$111:$K$143</c:f>
              <c:numCache>
                <c:formatCode>0.00%</c:formatCode>
                <c:ptCount val="33"/>
                <c:pt idx="0">
                  <c:v>0.93052491989632879</c:v>
                </c:pt>
                <c:pt idx="1">
                  <c:v>0.90779945529405448</c:v>
                </c:pt>
                <c:pt idx="2">
                  <c:v>0.86324688791636828</c:v>
                </c:pt>
                <c:pt idx="3">
                  <c:v>0.83904158860749845</c:v>
                </c:pt>
                <c:pt idx="4">
                  <c:v>0.82319530779884698</c:v>
                </c:pt>
                <c:pt idx="5">
                  <c:v>0.81798719133412201</c:v>
                </c:pt>
                <c:pt idx="6">
                  <c:v>0.80325693779310525</c:v>
                </c:pt>
                <c:pt idx="7">
                  <c:v>0.79547612924604627</c:v>
                </c:pt>
                <c:pt idx="8">
                  <c:v>0.77892573619414107</c:v>
                </c:pt>
                <c:pt idx="9">
                  <c:v>0.76381554122364981</c:v>
                </c:pt>
                <c:pt idx="10">
                  <c:v>0.74252806619374456</c:v>
                </c:pt>
                <c:pt idx="11">
                  <c:v>0.73002998196721325</c:v>
                </c:pt>
                <c:pt idx="12">
                  <c:v>0.70715095058665012</c:v>
                </c:pt>
                <c:pt idx="13">
                  <c:v>0.70503640702862869</c:v>
                </c:pt>
                <c:pt idx="14">
                  <c:v>0.69075750201233377</c:v>
                </c:pt>
                <c:pt idx="15">
                  <c:v>0.64052657027976934</c:v>
                </c:pt>
                <c:pt idx="16">
                  <c:v>0.63882432873012374</c:v>
                </c:pt>
                <c:pt idx="17">
                  <c:v>0.63380976480401885</c:v>
                </c:pt>
                <c:pt idx="18">
                  <c:v>0.63375592936802982</c:v>
                </c:pt>
                <c:pt idx="19">
                  <c:v>0.61173705363534403</c:v>
                </c:pt>
                <c:pt idx="20">
                  <c:v>0.60731686167701904</c:v>
                </c:pt>
                <c:pt idx="21">
                  <c:v>0.60332274501961436</c:v>
                </c:pt>
                <c:pt idx="22">
                  <c:v>0.60276678049094079</c:v>
                </c:pt>
                <c:pt idx="23">
                  <c:v>0.52084118913408783</c:v>
                </c:pt>
                <c:pt idx="24">
                  <c:v>0.51022449090909083</c:v>
                </c:pt>
                <c:pt idx="25">
                  <c:v>0.49907023456474603</c:v>
                </c:pt>
                <c:pt idx="26">
                  <c:v>0.48346929588680354</c:v>
                </c:pt>
                <c:pt idx="27">
                  <c:v>0.44228302169034017</c:v>
                </c:pt>
                <c:pt idx="28">
                  <c:v>0.32996798367147134</c:v>
                </c:pt>
                <c:pt idx="29">
                  <c:v>0.23440933732668018</c:v>
                </c:pt>
                <c:pt idx="30">
                  <c:v>0.23101657322146857</c:v>
                </c:pt>
                <c:pt idx="31">
                  <c:v>7.8014054811025663E-2</c:v>
                </c:pt>
                <c:pt idx="32">
                  <c:v>5.0319093078853037E-2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25-49F8-88BC-62EC4DC1F8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17730224"/>
        <c:axId val="917731888"/>
      </c:barChart>
      <c:catAx>
        <c:axId val="9177302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17731888"/>
        <c:crosses val="autoZero"/>
        <c:auto val="1"/>
        <c:lblAlgn val="ctr"/>
        <c:lblOffset val="100"/>
        <c:noMultiLvlLbl val="0"/>
      </c:catAx>
      <c:valAx>
        <c:axId val="917731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917730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Κατανομή ενταγμένων έργων χωρικών εργαλείων και χρηματοδοτικών στοιχείων</a:t>
            </a:r>
            <a:r>
              <a:rPr lang="el-GR" baseline="0"/>
              <a:t> υλοποίησής τους </a:t>
            </a:r>
            <a:r>
              <a:rPr lang="el-GR"/>
              <a:t>ανά χωρικό εργαλείο και Ευρωπαϊκό Διαρθρωτικό και Επενδυτικό Ταμείο (ΕΔΕΤ)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'Κατανομές 1'!$D$88</c:f>
              <c:strCache>
                <c:ptCount val="1"/>
                <c:pt idx="0">
                  <c:v>Αριθμός ενταγμένων έργων (% επί του Συνόλου)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'Κατανομές 1'!$A$89:$B$97</c:f>
              <c:multiLvlStrCache>
                <c:ptCount val="9"/>
                <c:lvl>
                  <c:pt idx="0">
                    <c:v>ΕΤΠΑ</c:v>
                  </c:pt>
                  <c:pt idx="1">
                    <c:v>ΕΚΤ</c:v>
                  </c:pt>
                  <c:pt idx="2">
                    <c:v>Σύνολο ΒΑΑ</c:v>
                  </c:pt>
                  <c:pt idx="3">
                    <c:v>ΕΤΠΑ</c:v>
                  </c:pt>
                  <c:pt idx="4">
                    <c:v>ΕΚΤ</c:v>
                  </c:pt>
                  <c:pt idx="5">
                    <c:v>Σύνολο ΟΧΕ</c:v>
                  </c:pt>
                  <c:pt idx="6">
                    <c:v>ΕΤΠΑ</c:v>
                  </c:pt>
                  <c:pt idx="7">
                    <c:v>ΕΚΤ</c:v>
                  </c:pt>
                  <c:pt idx="8">
                    <c:v>Σύνολο ΤΑΠΤοΚ</c:v>
                  </c:pt>
                </c:lvl>
                <c:lvl>
                  <c:pt idx="0">
                    <c:v>ΒΑΑ</c:v>
                  </c:pt>
                  <c:pt idx="3">
                    <c:v>ΟΧΕ</c:v>
                  </c:pt>
                  <c:pt idx="6">
                    <c:v>ΤΑΠΤοΚ</c:v>
                  </c:pt>
                </c:lvl>
              </c:multiLvlStrCache>
            </c:multiLvlStrRef>
          </c:cat>
          <c:val>
            <c:numRef>
              <c:f>'Κατανομές 1'!$D$89:$D$97</c:f>
              <c:numCache>
                <c:formatCode>0.00%</c:formatCode>
                <c:ptCount val="9"/>
                <c:pt idx="0">
                  <c:v>0.80587326120556413</c:v>
                </c:pt>
                <c:pt idx="1">
                  <c:v>9.3972179289026278E-2</c:v>
                </c:pt>
                <c:pt idx="2">
                  <c:v>0.89984544049459037</c:v>
                </c:pt>
                <c:pt idx="3">
                  <c:v>7.1097372488408042E-2</c:v>
                </c:pt>
                <c:pt idx="4">
                  <c:v>3.4003091190108192E-3</c:v>
                </c:pt>
                <c:pt idx="5">
                  <c:v>7.4497681607418861E-2</c:v>
                </c:pt>
                <c:pt idx="6">
                  <c:v>1.7001545595054096E-2</c:v>
                </c:pt>
                <c:pt idx="7">
                  <c:v>8.6553323029366306E-3</c:v>
                </c:pt>
                <c:pt idx="8">
                  <c:v>2.5656877897990725E-2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C2-4076-A063-F5460F8262D9}"/>
            </c:ext>
          </c:extLst>
        </c:ser>
        <c:ser>
          <c:idx val="1"/>
          <c:order val="1"/>
          <c:tx>
            <c:strRef>
              <c:f>'Κατανομές 1'!$E$88</c:f>
              <c:strCache>
                <c:ptCount val="1"/>
                <c:pt idx="0">
                  <c:v>Ενταγμένα έργα - % επί του Συνόλου (Συγχρ. ΔΔ)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'Κατανομές 1'!$A$89:$B$97</c:f>
              <c:multiLvlStrCache>
                <c:ptCount val="9"/>
                <c:lvl>
                  <c:pt idx="0">
                    <c:v>ΕΤΠΑ</c:v>
                  </c:pt>
                  <c:pt idx="1">
                    <c:v>ΕΚΤ</c:v>
                  </c:pt>
                  <c:pt idx="2">
                    <c:v>Σύνολο ΒΑΑ</c:v>
                  </c:pt>
                  <c:pt idx="3">
                    <c:v>ΕΤΠΑ</c:v>
                  </c:pt>
                  <c:pt idx="4">
                    <c:v>ΕΚΤ</c:v>
                  </c:pt>
                  <c:pt idx="5">
                    <c:v>Σύνολο ΟΧΕ</c:v>
                  </c:pt>
                  <c:pt idx="6">
                    <c:v>ΕΤΠΑ</c:v>
                  </c:pt>
                  <c:pt idx="7">
                    <c:v>ΕΚΤ</c:v>
                  </c:pt>
                  <c:pt idx="8">
                    <c:v>Σύνολο ΤΑΠΤοΚ</c:v>
                  </c:pt>
                </c:lvl>
                <c:lvl>
                  <c:pt idx="0">
                    <c:v>ΒΑΑ</c:v>
                  </c:pt>
                  <c:pt idx="3">
                    <c:v>ΟΧΕ</c:v>
                  </c:pt>
                  <c:pt idx="6">
                    <c:v>ΤΑΠΤοΚ</c:v>
                  </c:pt>
                </c:lvl>
              </c:multiLvlStrCache>
            </c:multiLvlStrRef>
          </c:cat>
          <c:val>
            <c:numRef>
              <c:f>'Κατανομές 1'!$E$89:$E$97</c:f>
              <c:numCache>
                <c:formatCode>0.00%</c:formatCode>
                <c:ptCount val="9"/>
                <c:pt idx="0">
                  <c:v>0.53266190669187163</c:v>
                </c:pt>
                <c:pt idx="1">
                  <c:v>0.10982616270685289</c:v>
                </c:pt>
                <c:pt idx="2">
                  <c:v>0.64248806939872449</c:v>
                </c:pt>
                <c:pt idx="3">
                  <c:v>0.31668205734054011</c:v>
                </c:pt>
                <c:pt idx="4">
                  <c:v>2.5604741135850863E-3</c:v>
                </c:pt>
                <c:pt idx="5">
                  <c:v>0.31924253145412523</c:v>
                </c:pt>
                <c:pt idx="6">
                  <c:v>2.2696583653201815E-2</c:v>
                </c:pt>
                <c:pt idx="7">
                  <c:v>1.5572815493948398E-2</c:v>
                </c:pt>
                <c:pt idx="8">
                  <c:v>3.8269399147150218E-2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C2-4076-A063-F5460F8262D9}"/>
            </c:ext>
          </c:extLst>
        </c:ser>
        <c:ser>
          <c:idx val="2"/>
          <c:order val="2"/>
          <c:tx>
            <c:strRef>
              <c:f>'Κατανομές 1'!$F$88</c:f>
              <c:strCache>
                <c:ptCount val="1"/>
                <c:pt idx="0">
                  <c:v>Νομικές Δεσμεύσεις - % επί του Συνόλου (Συγχρ. ΔΔ)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'Κατανομές 1'!$A$89:$B$97</c:f>
              <c:multiLvlStrCache>
                <c:ptCount val="9"/>
                <c:lvl>
                  <c:pt idx="0">
                    <c:v>ΕΤΠΑ</c:v>
                  </c:pt>
                  <c:pt idx="1">
                    <c:v>ΕΚΤ</c:v>
                  </c:pt>
                  <c:pt idx="2">
                    <c:v>Σύνολο ΒΑΑ</c:v>
                  </c:pt>
                  <c:pt idx="3">
                    <c:v>ΕΤΠΑ</c:v>
                  </c:pt>
                  <c:pt idx="4">
                    <c:v>ΕΚΤ</c:v>
                  </c:pt>
                  <c:pt idx="5">
                    <c:v>Σύνολο ΟΧΕ</c:v>
                  </c:pt>
                  <c:pt idx="6">
                    <c:v>ΕΤΠΑ</c:v>
                  </c:pt>
                  <c:pt idx="7">
                    <c:v>ΕΚΤ</c:v>
                  </c:pt>
                  <c:pt idx="8">
                    <c:v>Σύνολο ΤΑΠΤοΚ</c:v>
                  </c:pt>
                </c:lvl>
                <c:lvl>
                  <c:pt idx="0">
                    <c:v>ΒΑΑ</c:v>
                  </c:pt>
                  <c:pt idx="3">
                    <c:v>ΟΧΕ</c:v>
                  </c:pt>
                  <c:pt idx="6">
                    <c:v>ΤΑΠΤοΚ</c:v>
                  </c:pt>
                </c:lvl>
              </c:multiLvlStrCache>
            </c:multiLvlStrRef>
          </c:cat>
          <c:val>
            <c:numRef>
              <c:f>'Κατανομές 1'!$F$89:$F$97</c:f>
              <c:numCache>
                <c:formatCode>0.00%</c:formatCode>
                <c:ptCount val="9"/>
                <c:pt idx="0">
                  <c:v>0.52383173200661859</c:v>
                </c:pt>
                <c:pt idx="1">
                  <c:v>0.12512771929467828</c:v>
                </c:pt>
                <c:pt idx="2">
                  <c:v>0.64895945130129684</c:v>
                </c:pt>
                <c:pt idx="3">
                  <c:v>0.30615174956070984</c:v>
                </c:pt>
                <c:pt idx="4">
                  <c:v>3.060914253143086E-3</c:v>
                </c:pt>
                <c:pt idx="5">
                  <c:v>0.30921266381385293</c:v>
                </c:pt>
                <c:pt idx="6">
                  <c:v>2.3932533971096626E-2</c:v>
                </c:pt>
                <c:pt idx="7">
                  <c:v>1.7895350913753553E-2</c:v>
                </c:pt>
                <c:pt idx="8">
                  <c:v>4.1827884884850175E-2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C2-4076-A063-F5460F8262D9}"/>
            </c:ext>
          </c:extLst>
        </c:ser>
        <c:ser>
          <c:idx val="3"/>
          <c:order val="3"/>
          <c:tx>
            <c:strRef>
              <c:f>'Κατανομές 1'!$G$88</c:f>
              <c:strCache>
                <c:ptCount val="1"/>
                <c:pt idx="0">
                  <c:v>Πληρωμές - % επί του Συνόλου (Συγχρ. ΔΔ)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'Κατανομές 1'!$A$89:$B$97</c:f>
              <c:multiLvlStrCache>
                <c:ptCount val="9"/>
                <c:lvl>
                  <c:pt idx="0">
                    <c:v>ΕΤΠΑ</c:v>
                  </c:pt>
                  <c:pt idx="1">
                    <c:v>ΕΚΤ</c:v>
                  </c:pt>
                  <c:pt idx="2">
                    <c:v>Σύνολο ΒΑΑ</c:v>
                  </c:pt>
                  <c:pt idx="3">
                    <c:v>ΕΤΠΑ</c:v>
                  </c:pt>
                  <c:pt idx="4">
                    <c:v>ΕΚΤ</c:v>
                  </c:pt>
                  <c:pt idx="5">
                    <c:v>Σύνολο ΟΧΕ</c:v>
                  </c:pt>
                  <c:pt idx="6">
                    <c:v>ΕΤΠΑ</c:v>
                  </c:pt>
                  <c:pt idx="7">
                    <c:v>ΕΚΤ</c:v>
                  </c:pt>
                  <c:pt idx="8">
                    <c:v>Σύνολο ΤΑΠΤοΚ</c:v>
                  </c:pt>
                </c:lvl>
                <c:lvl>
                  <c:pt idx="0">
                    <c:v>ΒΑΑ</c:v>
                  </c:pt>
                  <c:pt idx="3">
                    <c:v>ΟΧΕ</c:v>
                  </c:pt>
                  <c:pt idx="6">
                    <c:v>ΤΑΠΤοΚ</c:v>
                  </c:pt>
                </c:lvl>
              </c:multiLvlStrCache>
            </c:multiLvlStrRef>
          </c:cat>
          <c:val>
            <c:numRef>
              <c:f>'Κατανομές 1'!$G$89:$G$97</c:f>
              <c:numCache>
                <c:formatCode>0.00%</c:formatCode>
                <c:ptCount val="9"/>
                <c:pt idx="0">
                  <c:v>0.52777222153987302</c:v>
                </c:pt>
                <c:pt idx="1">
                  <c:v>0.14196774800544132</c:v>
                </c:pt>
                <c:pt idx="2">
                  <c:v>0.66973996954531434</c:v>
                </c:pt>
                <c:pt idx="3">
                  <c:v>0.30131484716454116</c:v>
                </c:pt>
                <c:pt idx="4">
                  <c:v>1.0134963753851971E-3</c:v>
                </c:pt>
                <c:pt idx="5">
                  <c:v>0.30232834353992638</c:v>
                </c:pt>
                <c:pt idx="6">
                  <c:v>1.042448198899799E-2</c:v>
                </c:pt>
                <c:pt idx="7">
                  <c:v>1.7507204925761379E-2</c:v>
                </c:pt>
                <c:pt idx="8">
                  <c:v>2.793168691475937E-2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C2-4076-A063-F5460F8262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30228175"/>
        <c:axId val="1630238575"/>
      </c:barChart>
      <c:catAx>
        <c:axId val="16302281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630238575"/>
        <c:crosses val="autoZero"/>
        <c:auto val="1"/>
        <c:lblAlgn val="ctr"/>
        <c:lblOffset val="100"/>
        <c:noMultiLvlLbl val="0"/>
      </c:catAx>
      <c:valAx>
        <c:axId val="16302385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6302281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Στοιχεία υλοποίησης ενταγμένων έργων χωρικών εργαλείων ανά χωρικό εργαλείο και Ευρωπαϊκό Διαρθρωτικό και Επενδυτικό Ταμείο (ΕΔΕΤ)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'Κατανομές 1'!$I$88</c:f>
              <c:strCache>
                <c:ptCount val="1"/>
                <c:pt idx="0">
                  <c:v>% ενταγμένων έργων (σύνολο) στο συνολικό Π/Υ ταμείου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'Κατανομές 1'!$A$89:$B$97</c:f>
              <c:multiLvlStrCache>
                <c:ptCount val="9"/>
                <c:lvl>
                  <c:pt idx="0">
                    <c:v>ΕΤΠΑ</c:v>
                  </c:pt>
                  <c:pt idx="1">
                    <c:v>ΕΚΤ</c:v>
                  </c:pt>
                  <c:pt idx="2">
                    <c:v>Σύνολο ΒΑΑ</c:v>
                  </c:pt>
                  <c:pt idx="3">
                    <c:v>ΕΤΠΑ</c:v>
                  </c:pt>
                  <c:pt idx="4">
                    <c:v>ΕΚΤ</c:v>
                  </c:pt>
                  <c:pt idx="5">
                    <c:v>Σύνολο ΟΧΕ</c:v>
                  </c:pt>
                  <c:pt idx="6">
                    <c:v>ΕΤΠΑ</c:v>
                  </c:pt>
                  <c:pt idx="7">
                    <c:v>ΕΚΤ</c:v>
                  </c:pt>
                  <c:pt idx="8">
                    <c:v>Σύνολο ΤΑΠΤοΚ</c:v>
                  </c:pt>
                </c:lvl>
                <c:lvl>
                  <c:pt idx="0">
                    <c:v>ΒΑΑ</c:v>
                  </c:pt>
                  <c:pt idx="3">
                    <c:v>ΟΧΕ</c:v>
                  </c:pt>
                  <c:pt idx="6">
                    <c:v>ΤΑΠΤοΚ</c:v>
                  </c:pt>
                </c:lvl>
              </c:multiLvlStrCache>
            </c:multiLvlStrRef>
          </c:cat>
          <c:val>
            <c:numRef>
              <c:f>'Κατανομές 1'!$I$89:$I$97</c:f>
              <c:numCache>
                <c:formatCode>0.00%</c:formatCode>
                <c:ptCount val="9"/>
                <c:pt idx="0">
                  <c:v>0.54601515086130958</c:v>
                </c:pt>
                <c:pt idx="1">
                  <c:v>0.47476010604012481</c:v>
                </c:pt>
                <c:pt idx="2">
                  <c:v>0.53235720834108879</c:v>
                </c:pt>
                <c:pt idx="3">
                  <c:v>0.62289748625962038</c:v>
                </c:pt>
                <c:pt idx="4">
                  <c:v>9.4142035426122039E-2</c:v>
                </c:pt>
                <c:pt idx="5">
                  <c:v>0.59604704327833224</c:v>
                </c:pt>
                <c:pt idx="6">
                  <c:v>1.0383080039215686</c:v>
                </c:pt>
                <c:pt idx="7">
                  <c:v>0.49641144284316785</c:v>
                </c:pt>
                <c:pt idx="8">
                  <c:v>0.71894440493559952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74-4747-8F66-8F244622EDC6}"/>
            </c:ext>
          </c:extLst>
        </c:ser>
        <c:ser>
          <c:idx val="1"/>
          <c:order val="1"/>
          <c:tx>
            <c:strRef>
              <c:f>'Κατανομές 1'!$J$88</c:f>
              <c:strCache>
                <c:ptCount val="1"/>
                <c:pt idx="0">
                  <c:v>% νομικών δεσμεύσεων (σύνολο) στα ενταγμένα (σύνολο)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'Κατανομές 1'!$A$89:$B$97</c:f>
              <c:multiLvlStrCache>
                <c:ptCount val="9"/>
                <c:lvl>
                  <c:pt idx="0">
                    <c:v>ΕΤΠΑ</c:v>
                  </c:pt>
                  <c:pt idx="1">
                    <c:v>ΕΚΤ</c:v>
                  </c:pt>
                  <c:pt idx="2">
                    <c:v>Σύνολο ΒΑΑ</c:v>
                  </c:pt>
                  <c:pt idx="3">
                    <c:v>ΕΤΠΑ</c:v>
                  </c:pt>
                  <c:pt idx="4">
                    <c:v>ΕΚΤ</c:v>
                  </c:pt>
                  <c:pt idx="5">
                    <c:v>Σύνολο ΟΧΕ</c:v>
                  </c:pt>
                  <c:pt idx="6">
                    <c:v>ΕΤΠΑ</c:v>
                  </c:pt>
                  <c:pt idx="7">
                    <c:v>ΕΚΤ</c:v>
                  </c:pt>
                  <c:pt idx="8">
                    <c:v>Σύνολο ΤΑΠΤοΚ</c:v>
                  </c:pt>
                </c:lvl>
                <c:lvl>
                  <c:pt idx="0">
                    <c:v>ΒΑΑ</c:v>
                  </c:pt>
                  <c:pt idx="3">
                    <c:v>ΟΧΕ</c:v>
                  </c:pt>
                  <c:pt idx="6">
                    <c:v>ΤΑΠΤοΚ</c:v>
                  </c:pt>
                </c:lvl>
              </c:multiLvlStrCache>
            </c:multiLvlStrRef>
          </c:cat>
          <c:val>
            <c:numRef>
              <c:f>'Κατανομές 1'!$J$89:$J$97</c:f>
              <c:numCache>
                <c:formatCode>0.00%</c:formatCode>
                <c:ptCount val="9"/>
                <c:pt idx="0">
                  <c:v>0.82214729311938151</c:v>
                </c:pt>
                <c:pt idx="1">
                  <c:v>0.95248289791655216</c:v>
                </c:pt>
                <c:pt idx="2">
                  <c:v>0.84442670968869804</c:v>
                </c:pt>
                <c:pt idx="3">
                  <c:v>0.80820727519893909</c:v>
                </c:pt>
                <c:pt idx="4">
                  <c:v>0.99940206335014936</c:v>
                </c:pt>
                <c:pt idx="5">
                  <c:v>0.80974074664299678</c:v>
                </c:pt>
                <c:pt idx="6">
                  <c:v>0.88153114459319371</c:v>
                </c:pt>
                <c:pt idx="7">
                  <c:v>0.96068840361878938</c:v>
                </c:pt>
                <c:pt idx="8">
                  <c:v>0.91374229546787566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74-4747-8F66-8F244622EDC6}"/>
            </c:ext>
          </c:extLst>
        </c:ser>
        <c:ser>
          <c:idx val="2"/>
          <c:order val="2"/>
          <c:tx>
            <c:strRef>
              <c:f>'Κατανομές 1'!$K$88</c:f>
              <c:strCache>
                <c:ptCount val="1"/>
                <c:pt idx="0">
                  <c:v>% πληρωμών (σύνολο) στα ενταγμένα (σύνολο)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'Κατανομές 1'!$A$89:$B$97</c:f>
              <c:multiLvlStrCache>
                <c:ptCount val="9"/>
                <c:lvl>
                  <c:pt idx="0">
                    <c:v>ΕΤΠΑ</c:v>
                  </c:pt>
                  <c:pt idx="1">
                    <c:v>ΕΚΤ</c:v>
                  </c:pt>
                  <c:pt idx="2">
                    <c:v>Σύνολο ΒΑΑ</c:v>
                  </c:pt>
                  <c:pt idx="3">
                    <c:v>ΕΤΠΑ</c:v>
                  </c:pt>
                  <c:pt idx="4">
                    <c:v>ΕΚΤ</c:v>
                  </c:pt>
                  <c:pt idx="5">
                    <c:v>Σύνολο ΟΧΕ</c:v>
                  </c:pt>
                  <c:pt idx="6">
                    <c:v>ΕΤΠΑ</c:v>
                  </c:pt>
                  <c:pt idx="7">
                    <c:v>ΕΚΤ</c:v>
                  </c:pt>
                  <c:pt idx="8">
                    <c:v>Σύνολο ΤΑΠΤοΚ</c:v>
                  </c:pt>
                </c:lvl>
                <c:lvl>
                  <c:pt idx="0">
                    <c:v>ΒΑΑ</c:v>
                  </c:pt>
                  <c:pt idx="3">
                    <c:v>ΟΧΕ</c:v>
                  </c:pt>
                  <c:pt idx="6">
                    <c:v>ΤΑΠΤοΚ</c:v>
                  </c:pt>
                </c:lvl>
              </c:multiLvlStrCache>
            </c:multiLvlStrRef>
          </c:cat>
          <c:val>
            <c:numRef>
              <c:f>'Κατανομές 1'!$K$89:$K$97</c:f>
              <c:numCache>
                <c:formatCode>0.00%</c:formatCode>
                <c:ptCount val="9"/>
                <c:pt idx="0">
                  <c:v>0.53915048299819113</c:v>
                </c:pt>
                <c:pt idx="1">
                  <c:v>0.70339454091750642</c:v>
                </c:pt>
                <c:pt idx="2">
                  <c:v>0.56722617107370932</c:v>
                </c:pt>
                <c:pt idx="3">
                  <c:v>0.51774055396190888</c:v>
                </c:pt>
                <c:pt idx="4">
                  <c:v>0.21538572689059379</c:v>
                </c:pt>
                <c:pt idx="5">
                  <c:v>0.51531552712006756</c:v>
                </c:pt>
                <c:pt idx="6">
                  <c:v>0.24992465551260487</c:v>
                </c:pt>
                <c:pt idx="7">
                  <c:v>0.61173705363534403</c:v>
                </c:pt>
                <c:pt idx="8">
                  <c:v>0.39715554611852633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74-4747-8F66-8F244622E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30228175"/>
        <c:axId val="1630238575"/>
      </c:barChart>
      <c:catAx>
        <c:axId val="16302281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630238575"/>
        <c:crosses val="autoZero"/>
        <c:auto val="1"/>
        <c:lblAlgn val="ctr"/>
        <c:lblOffset val="100"/>
        <c:noMultiLvlLbl val="0"/>
      </c:catAx>
      <c:valAx>
        <c:axId val="16302385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6302281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Κατανομή</a:t>
            </a:r>
            <a:r>
              <a:rPr lang="el-GR" baseline="0"/>
              <a:t> </a:t>
            </a:r>
            <a:r>
              <a:rPr lang="el-GR"/>
              <a:t>ενταγμένων έργων χωρικών Στρατηγικών ανά Επενδυτική Προτεραιότητα στην</a:t>
            </a:r>
            <a:r>
              <a:rPr lang="el-GR" baseline="0"/>
              <a:t> Περιφέρεια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'Κατανομές 2'!$I$2</c:f>
              <c:strCache>
                <c:ptCount val="1"/>
                <c:pt idx="0">
                  <c:v>Αριθμός ενταγμένων έργων - Σύνολο (Ποσοστό)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'Κατανομές 2'!$B$3:$B$137</c:f>
              <c:strCache>
                <c:ptCount val="135"/>
                <c:pt idx="0">
                  <c:v>Ανατολική Μακεδονία Θράκη</c:v>
                </c:pt>
                <c:pt idx="1">
                  <c:v>2c</c:v>
                </c:pt>
                <c:pt idx="2">
                  <c:v>3a</c:v>
                </c:pt>
                <c:pt idx="3">
                  <c:v>4c</c:v>
                </c:pt>
                <c:pt idx="4">
                  <c:v>6c</c:v>
                </c:pt>
                <c:pt idx="5">
                  <c:v>6e</c:v>
                </c:pt>
                <c:pt idx="6">
                  <c:v>7b</c:v>
                </c:pt>
                <c:pt idx="7">
                  <c:v>8iii</c:v>
                </c:pt>
                <c:pt idx="8">
                  <c:v>8v</c:v>
                </c:pt>
                <c:pt idx="9">
                  <c:v>9i</c:v>
                </c:pt>
                <c:pt idx="10">
                  <c:v>Τεχνική Βοήθεια</c:v>
                </c:pt>
                <c:pt idx="11">
                  <c:v>Κεντρική Μακεδονία</c:v>
                </c:pt>
                <c:pt idx="12">
                  <c:v>10a</c:v>
                </c:pt>
                <c:pt idx="13">
                  <c:v>2c</c:v>
                </c:pt>
                <c:pt idx="14">
                  <c:v>4e</c:v>
                </c:pt>
                <c:pt idx="15">
                  <c:v>5a</c:v>
                </c:pt>
                <c:pt idx="16">
                  <c:v>6c</c:v>
                </c:pt>
                <c:pt idx="17">
                  <c:v>6e</c:v>
                </c:pt>
                <c:pt idx="18">
                  <c:v>8iii</c:v>
                </c:pt>
                <c:pt idx="19">
                  <c:v>8v</c:v>
                </c:pt>
                <c:pt idx="20">
                  <c:v>9i</c:v>
                </c:pt>
                <c:pt idx="21">
                  <c:v>9iii</c:v>
                </c:pt>
                <c:pt idx="22">
                  <c:v>9iv</c:v>
                </c:pt>
                <c:pt idx="23">
                  <c:v>9vi</c:v>
                </c:pt>
                <c:pt idx="24">
                  <c:v>Θεσσαλία</c:v>
                </c:pt>
                <c:pt idx="25">
                  <c:v>3a</c:v>
                </c:pt>
                <c:pt idx="26">
                  <c:v>4e</c:v>
                </c:pt>
                <c:pt idx="27">
                  <c:v>6e</c:v>
                </c:pt>
                <c:pt idx="28">
                  <c:v>8iii</c:v>
                </c:pt>
                <c:pt idx="29">
                  <c:v>9a</c:v>
                </c:pt>
                <c:pt idx="30">
                  <c:v>9b</c:v>
                </c:pt>
                <c:pt idx="31">
                  <c:v>9i</c:v>
                </c:pt>
                <c:pt idx="32">
                  <c:v>9ii</c:v>
                </c:pt>
                <c:pt idx="33">
                  <c:v>9iii</c:v>
                </c:pt>
                <c:pt idx="34">
                  <c:v>9iv</c:v>
                </c:pt>
                <c:pt idx="35">
                  <c:v>Ηπείρου</c:v>
                </c:pt>
                <c:pt idx="36">
                  <c:v>2c</c:v>
                </c:pt>
                <c:pt idx="37">
                  <c:v>6c</c:v>
                </c:pt>
                <c:pt idx="38">
                  <c:v>6e</c:v>
                </c:pt>
                <c:pt idx="39">
                  <c:v>7b</c:v>
                </c:pt>
                <c:pt idx="40">
                  <c:v>9a</c:v>
                </c:pt>
                <c:pt idx="41">
                  <c:v>9vi</c:v>
                </c:pt>
                <c:pt idx="42">
                  <c:v>Δυτική Ελλάδα</c:v>
                </c:pt>
                <c:pt idx="43">
                  <c:v>1b,3a</c:v>
                </c:pt>
                <c:pt idx="44">
                  <c:v>2b</c:v>
                </c:pt>
                <c:pt idx="45">
                  <c:v>2c</c:v>
                </c:pt>
                <c:pt idx="46">
                  <c:v>3a</c:v>
                </c:pt>
                <c:pt idx="47">
                  <c:v>4e</c:v>
                </c:pt>
                <c:pt idx="48">
                  <c:v>6b</c:v>
                </c:pt>
                <c:pt idx="49">
                  <c:v>6c</c:v>
                </c:pt>
                <c:pt idx="50">
                  <c:v>6d</c:v>
                </c:pt>
                <c:pt idx="51">
                  <c:v>6e</c:v>
                </c:pt>
                <c:pt idx="52">
                  <c:v>7a</c:v>
                </c:pt>
                <c:pt idx="53">
                  <c:v>7b</c:v>
                </c:pt>
                <c:pt idx="54">
                  <c:v>7c</c:v>
                </c:pt>
                <c:pt idx="55">
                  <c:v>8iii</c:v>
                </c:pt>
                <c:pt idx="56">
                  <c:v>8v</c:v>
                </c:pt>
                <c:pt idx="57">
                  <c:v>Δυτική Μακεδονία</c:v>
                </c:pt>
                <c:pt idx="58">
                  <c:v>3a</c:v>
                </c:pt>
                <c:pt idx="59">
                  <c:v>3d</c:v>
                </c:pt>
                <c:pt idx="60">
                  <c:v>4c</c:v>
                </c:pt>
                <c:pt idx="61">
                  <c:v>6b</c:v>
                </c:pt>
                <c:pt idx="62">
                  <c:v>6c</c:v>
                </c:pt>
                <c:pt idx="63">
                  <c:v>6d</c:v>
                </c:pt>
                <c:pt idx="64">
                  <c:v>6e</c:v>
                </c:pt>
                <c:pt idx="65">
                  <c:v>7b</c:v>
                </c:pt>
                <c:pt idx="66">
                  <c:v>8iii</c:v>
                </c:pt>
                <c:pt idx="67">
                  <c:v>9a</c:v>
                </c:pt>
                <c:pt idx="68">
                  <c:v>Στερεά Ελλάδα</c:v>
                </c:pt>
                <c:pt idx="69">
                  <c:v>5a</c:v>
                </c:pt>
                <c:pt idx="70">
                  <c:v>6c</c:v>
                </c:pt>
                <c:pt idx="71">
                  <c:v>6e</c:v>
                </c:pt>
                <c:pt idx="72">
                  <c:v>7b</c:v>
                </c:pt>
                <c:pt idx="73">
                  <c:v>8v</c:v>
                </c:pt>
                <c:pt idx="74">
                  <c:v>Πελοπόννησος</c:v>
                </c:pt>
                <c:pt idx="75">
                  <c:v>3a</c:v>
                </c:pt>
                <c:pt idx="76">
                  <c:v>4c</c:v>
                </c:pt>
                <c:pt idx="77">
                  <c:v>6a</c:v>
                </c:pt>
                <c:pt idx="78">
                  <c:v>6b</c:v>
                </c:pt>
                <c:pt idx="79">
                  <c:v>6c</c:v>
                </c:pt>
                <c:pt idx="80">
                  <c:v>6d</c:v>
                </c:pt>
                <c:pt idx="81">
                  <c:v>6e</c:v>
                </c:pt>
                <c:pt idx="82">
                  <c:v>7b</c:v>
                </c:pt>
                <c:pt idx="83">
                  <c:v>9b</c:v>
                </c:pt>
                <c:pt idx="84">
                  <c:v>9d</c:v>
                </c:pt>
                <c:pt idx="85">
                  <c:v>9i</c:v>
                </c:pt>
                <c:pt idx="86">
                  <c:v>9vi</c:v>
                </c:pt>
                <c:pt idx="87">
                  <c:v>Ιόνια Νησιά</c:v>
                </c:pt>
                <c:pt idx="88">
                  <c:v>2c</c:v>
                </c:pt>
                <c:pt idx="89">
                  <c:v>6c</c:v>
                </c:pt>
                <c:pt idx="90">
                  <c:v>6e</c:v>
                </c:pt>
                <c:pt idx="91">
                  <c:v>Βόρειο Αιγαίο</c:v>
                </c:pt>
                <c:pt idx="92">
                  <c:v>2c</c:v>
                </c:pt>
                <c:pt idx="93">
                  <c:v>4c</c:v>
                </c:pt>
                <c:pt idx="94">
                  <c:v>5a</c:v>
                </c:pt>
                <c:pt idx="95">
                  <c:v>5a,6b</c:v>
                </c:pt>
                <c:pt idx="96">
                  <c:v>6a</c:v>
                </c:pt>
                <c:pt idx="97">
                  <c:v>6b</c:v>
                </c:pt>
                <c:pt idx="98">
                  <c:v>6c</c:v>
                </c:pt>
                <c:pt idx="99">
                  <c:v>6e</c:v>
                </c:pt>
                <c:pt idx="100">
                  <c:v>7b</c:v>
                </c:pt>
                <c:pt idx="101">
                  <c:v>9i</c:v>
                </c:pt>
                <c:pt idx="102">
                  <c:v>Κρήτη</c:v>
                </c:pt>
                <c:pt idx="103">
                  <c:v>2b</c:v>
                </c:pt>
                <c:pt idx="104">
                  <c:v>2c</c:v>
                </c:pt>
                <c:pt idx="105">
                  <c:v>4c</c:v>
                </c:pt>
                <c:pt idx="106">
                  <c:v>5b</c:v>
                </c:pt>
                <c:pt idx="107">
                  <c:v>6a</c:v>
                </c:pt>
                <c:pt idx="108">
                  <c:v>6b</c:v>
                </c:pt>
                <c:pt idx="109">
                  <c:v>6c</c:v>
                </c:pt>
                <c:pt idx="110">
                  <c:v>6d</c:v>
                </c:pt>
                <c:pt idx="111">
                  <c:v>6e</c:v>
                </c:pt>
                <c:pt idx="112">
                  <c:v>7b</c:v>
                </c:pt>
                <c:pt idx="113">
                  <c:v>Αττική</c:v>
                </c:pt>
                <c:pt idx="114">
                  <c:v>10a</c:v>
                </c:pt>
                <c:pt idx="115">
                  <c:v>1b</c:v>
                </c:pt>
                <c:pt idx="116">
                  <c:v>2c</c:v>
                </c:pt>
                <c:pt idx="117">
                  <c:v>3a</c:v>
                </c:pt>
                <c:pt idx="118">
                  <c:v>3c</c:v>
                </c:pt>
                <c:pt idx="119">
                  <c:v>3c,3d</c:v>
                </c:pt>
                <c:pt idx="120">
                  <c:v>3d</c:v>
                </c:pt>
                <c:pt idx="121">
                  <c:v>4c</c:v>
                </c:pt>
                <c:pt idx="122">
                  <c:v>5a</c:v>
                </c:pt>
                <c:pt idx="123">
                  <c:v>6c</c:v>
                </c:pt>
                <c:pt idx="124">
                  <c:v>6e</c:v>
                </c:pt>
                <c:pt idx="125">
                  <c:v>8iii</c:v>
                </c:pt>
                <c:pt idx="126">
                  <c:v>8v</c:v>
                </c:pt>
                <c:pt idx="127">
                  <c:v>9a</c:v>
                </c:pt>
                <c:pt idx="128">
                  <c:v>9i</c:v>
                </c:pt>
                <c:pt idx="129">
                  <c:v>9ii</c:v>
                </c:pt>
                <c:pt idx="130">
                  <c:v>9iii</c:v>
                </c:pt>
                <c:pt idx="131">
                  <c:v>9iv</c:v>
                </c:pt>
                <c:pt idx="132">
                  <c:v>Τεχνική Βοήθεια</c:v>
                </c:pt>
                <c:pt idx="133">
                  <c:v>Νότιο Αιγαίο</c:v>
                </c:pt>
                <c:pt idx="134">
                  <c:v>6e</c:v>
                </c:pt>
              </c:strCache>
            </c:strRef>
          </c:cat>
          <c:val>
            <c:numRef>
              <c:f>'Κατανομές 2'!$I$3:$I$137</c:f>
              <c:numCache>
                <c:formatCode>0.00%</c:formatCode>
                <c:ptCount val="135"/>
                <c:pt idx="0">
                  <c:v>1</c:v>
                </c:pt>
                <c:pt idx="1">
                  <c:v>9.6774193548387094E-2</c:v>
                </c:pt>
                <c:pt idx="2">
                  <c:v>3.2258064516129031E-2</c:v>
                </c:pt>
                <c:pt idx="3">
                  <c:v>1.6129032258064516E-2</c:v>
                </c:pt>
                <c:pt idx="4">
                  <c:v>0.27419354838709675</c:v>
                </c:pt>
                <c:pt idx="5">
                  <c:v>0.29032258064516131</c:v>
                </c:pt>
                <c:pt idx="6">
                  <c:v>1.6129032258064516E-2</c:v>
                </c:pt>
                <c:pt idx="7">
                  <c:v>0.11290322580645161</c:v>
                </c:pt>
                <c:pt idx="8">
                  <c:v>4.8387096774193547E-2</c:v>
                </c:pt>
                <c:pt idx="9">
                  <c:v>1.6129032258064516E-2</c:v>
                </c:pt>
                <c:pt idx="10">
                  <c:v>9.6774193548387094E-2</c:v>
                </c:pt>
                <c:pt idx="11">
                  <c:v>1</c:v>
                </c:pt>
                <c:pt idx="12">
                  <c:v>1.3812154696132596E-2</c:v>
                </c:pt>
                <c:pt idx="13">
                  <c:v>4.1436464088397788E-2</c:v>
                </c:pt>
                <c:pt idx="14">
                  <c:v>4.1436464088397788E-2</c:v>
                </c:pt>
                <c:pt idx="15">
                  <c:v>2.2099447513812154E-2</c:v>
                </c:pt>
                <c:pt idx="16">
                  <c:v>1.9337016574585635E-2</c:v>
                </c:pt>
                <c:pt idx="17">
                  <c:v>0.13259668508287292</c:v>
                </c:pt>
                <c:pt idx="18">
                  <c:v>0.5524861878453039</c:v>
                </c:pt>
                <c:pt idx="19">
                  <c:v>1.9337016574585635E-2</c:v>
                </c:pt>
                <c:pt idx="20">
                  <c:v>2.2099447513812154E-2</c:v>
                </c:pt>
                <c:pt idx="21">
                  <c:v>3.0386740331491711E-2</c:v>
                </c:pt>
                <c:pt idx="22">
                  <c:v>5.2486187845303865E-2</c:v>
                </c:pt>
                <c:pt idx="23">
                  <c:v>5.2486187845303865E-2</c:v>
                </c:pt>
                <c:pt idx="24">
                  <c:v>1</c:v>
                </c:pt>
                <c:pt idx="25">
                  <c:v>0.95782463928967809</c:v>
                </c:pt>
                <c:pt idx="26">
                  <c:v>5.5493895671476137E-3</c:v>
                </c:pt>
                <c:pt idx="27">
                  <c:v>1.9977802441731411E-2</c:v>
                </c:pt>
                <c:pt idx="28">
                  <c:v>1.1098779134295228E-3</c:v>
                </c:pt>
                <c:pt idx="29">
                  <c:v>2.2197558268590455E-3</c:v>
                </c:pt>
                <c:pt idx="30">
                  <c:v>5.5493895671476137E-3</c:v>
                </c:pt>
                <c:pt idx="31">
                  <c:v>2.2197558268590455E-3</c:v>
                </c:pt>
                <c:pt idx="32">
                  <c:v>3.3296337402885681E-3</c:v>
                </c:pt>
                <c:pt idx="33">
                  <c:v>1.1098779134295228E-3</c:v>
                </c:pt>
                <c:pt idx="34">
                  <c:v>1.1098779134295228E-3</c:v>
                </c:pt>
                <c:pt idx="35">
                  <c:v>1</c:v>
                </c:pt>
                <c:pt idx="36">
                  <c:v>4.7619047619047616E-2</c:v>
                </c:pt>
                <c:pt idx="37">
                  <c:v>0.33333333333333331</c:v>
                </c:pt>
                <c:pt idx="38">
                  <c:v>9.5238095238095233E-2</c:v>
                </c:pt>
                <c:pt idx="39">
                  <c:v>0.14285714285714285</c:v>
                </c:pt>
                <c:pt idx="40">
                  <c:v>4.7619047619047616E-2</c:v>
                </c:pt>
                <c:pt idx="41">
                  <c:v>0.33333333333333331</c:v>
                </c:pt>
                <c:pt idx="42">
                  <c:v>1</c:v>
                </c:pt>
                <c:pt idx="43">
                  <c:v>0.13725490196078433</c:v>
                </c:pt>
                <c:pt idx="44">
                  <c:v>9.8039215686274508E-3</c:v>
                </c:pt>
                <c:pt idx="45">
                  <c:v>8.8235294117647065E-2</c:v>
                </c:pt>
                <c:pt idx="46">
                  <c:v>0.33333333333333331</c:v>
                </c:pt>
                <c:pt idx="47">
                  <c:v>2.9411764705882353E-2</c:v>
                </c:pt>
                <c:pt idx="48">
                  <c:v>2.9411764705882353E-2</c:v>
                </c:pt>
                <c:pt idx="49">
                  <c:v>7.8431372549019607E-2</c:v>
                </c:pt>
                <c:pt idx="50">
                  <c:v>9.8039215686274508E-3</c:v>
                </c:pt>
                <c:pt idx="51">
                  <c:v>7.8431372549019607E-2</c:v>
                </c:pt>
                <c:pt idx="52">
                  <c:v>9.8039215686274508E-3</c:v>
                </c:pt>
                <c:pt idx="53">
                  <c:v>4.9019607843137254E-2</c:v>
                </c:pt>
                <c:pt idx="54">
                  <c:v>1.9607843137254902E-2</c:v>
                </c:pt>
                <c:pt idx="55">
                  <c:v>1.9607843137254902E-2</c:v>
                </c:pt>
                <c:pt idx="56">
                  <c:v>0.10784313725490197</c:v>
                </c:pt>
                <c:pt idx="57">
                  <c:v>1</c:v>
                </c:pt>
                <c:pt idx="58">
                  <c:v>0.3984375</c:v>
                </c:pt>
                <c:pt idx="59">
                  <c:v>0.28125</c:v>
                </c:pt>
                <c:pt idx="60">
                  <c:v>0.1015625</c:v>
                </c:pt>
                <c:pt idx="61">
                  <c:v>1.5625E-2</c:v>
                </c:pt>
                <c:pt idx="62">
                  <c:v>8.59375E-2</c:v>
                </c:pt>
                <c:pt idx="63">
                  <c:v>7.8125E-3</c:v>
                </c:pt>
                <c:pt idx="64">
                  <c:v>7.8125E-3</c:v>
                </c:pt>
                <c:pt idx="65">
                  <c:v>2.34375E-2</c:v>
                </c:pt>
                <c:pt idx="66">
                  <c:v>6.25E-2</c:v>
                </c:pt>
                <c:pt idx="67">
                  <c:v>1.5625E-2</c:v>
                </c:pt>
                <c:pt idx="68">
                  <c:v>0.99999999999999989</c:v>
                </c:pt>
                <c:pt idx="69">
                  <c:v>0.14285714285714285</c:v>
                </c:pt>
                <c:pt idx="70">
                  <c:v>0.2857142857142857</c:v>
                </c:pt>
                <c:pt idx="71">
                  <c:v>0.14285714285714285</c:v>
                </c:pt>
                <c:pt idx="72">
                  <c:v>0.14285714285714285</c:v>
                </c:pt>
                <c:pt idx="73">
                  <c:v>0.2857142857142857</c:v>
                </c:pt>
                <c:pt idx="74">
                  <c:v>0.99999999999999989</c:v>
                </c:pt>
                <c:pt idx="75">
                  <c:v>0.59722222222222221</c:v>
                </c:pt>
                <c:pt idx="76">
                  <c:v>4.8611111111111112E-2</c:v>
                </c:pt>
                <c:pt idx="77">
                  <c:v>2.0833333333333332E-2</c:v>
                </c:pt>
                <c:pt idx="78">
                  <c:v>3.4722222222222224E-2</c:v>
                </c:pt>
                <c:pt idx="79">
                  <c:v>9.7222222222222224E-2</c:v>
                </c:pt>
                <c:pt idx="80">
                  <c:v>1.3888888888888888E-2</c:v>
                </c:pt>
                <c:pt idx="81">
                  <c:v>3.4722222222222224E-2</c:v>
                </c:pt>
                <c:pt idx="82">
                  <c:v>1.3888888888888888E-2</c:v>
                </c:pt>
                <c:pt idx="83">
                  <c:v>4.1666666666666664E-2</c:v>
                </c:pt>
                <c:pt idx="84">
                  <c:v>6.25E-2</c:v>
                </c:pt>
                <c:pt idx="85">
                  <c:v>2.0833333333333332E-2</c:v>
                </c:pt>
                <c:pt idx="86">
                  <c:v>1.3888888888888888E-2</c:v>
                </c:pt>
                <c:pt idx="87">
                  <c:v>1</c:v>
                </c:pt>
                <c:pt idx="88">
                  <c:v>0.4</c:v>
                </c:pt>
                <c:pt idx="89">
                  <c:v>0.5</c:v>
                </c:pt>
                <c:pt idx="90">
                  <c:v>0.1</c:v>
                </c:pt>
                <c:pt idx="91">
                  <c:v>1</c:v>
                </c:pt>
                <c:pt idx="92">
                  <c:v>0.16666666666666666</c:v>
                </c:pt>
                <c:pt idx="93">
                  <c:v>0.13333333333333333</c:v>
                </c:pt>
                <c:pt idx="94">
                  <c:v>3.3333333333333333E-2</c:v>
                </c:pt>
                <c:pt idx="95">
                  <c:v>3.3333333333333333E-2</c:v>
                </c:pt>
                <c:pt idx="96">
                  <c:v>3.3333333333333333E-2</c:v>
                </c:pt>
                <c:pt idx="97">
                  <c:v>0.2</c:v>
                </c:pt>
                <c:pt idx="98">
                  <c:v>3.3333333333333333E-2</c:v>
                </c:pt>
                <c:pt idx="99">
                  <c:v>0.23333333333333334</c:v>
                </c:pt>
                <c:pt idx="100">
                  <c:v>0.1</c:v>
                </c:pt>
                <c:pt idx="101">
                  <c:v>3.3333333333333333E-2</c:v>
                </c:pt>
                <c:pt idx="102">
                  <c:v>0.99999999999999989</c:v>
                </c:pt>
                <c:pt idx="103">
                  <c:v>0.9420689655172414</c:v>
                </c:pt>
                <c:pt idx="104">
                  <c:v>9.655172413793104E-3</c:v>
                </c:pt>
                <c:pt idx="105">
                  <c:v>6.8965517241379309E-3</c:v>
                </c:pt>
                <c:pt idx="106">
                  <c:v>9.655172413793104E-3</c:v>
                </c:pt>
                <c:pt idx="107">
                  <c:v>2.7586206896551722E-3</c:v>
                </c:pt>
                <c:pt idx="108">
                  <c:v>5.5172413793103444E-3</c:v>
                </c:pt>
                <c:pt idx="109">
                  <c:v>1.5172413793103448E-2</c:v>
                </c:pt>
                <c:pt idx="110">
                  <c:v>2.7586206896551722E-3</c:v>
                </c:pt>
                <c:pt idx="111">
                  <c:v>2.7586206896551722E-3</c:v>
                </c:pt>
                <c:pt idx="112">
                  <c:v>2.7586206896551722E-3</c:v>
                </c:pt>
                <c:pt idx="113">
                  <c:v>1.0000000000000002</c:v>
                </c:pt>
                <c:pt idx="114">
                  <c:v>8.0971659919028341E-3</c:v>
                </c:pt>
                <c:pt idx="115">
                  <c:v>2.6990553306342779E-3</c:v>
                </c:pt>
                <c:pt idx="116">
                  <c:v>1.3495276653171389E-3</c:v>
                </c:pt>
                <c:pt idx="117">
                  <c:v>6.7476383265856954E-3</c:v>
                </c:pt>
                <c:pt idx="118">
                  <c:v>0.91902834008097167</c:v>
                </c:pt>
                <c:pt idx="119">
                  <c:v>1.3495276653171389E-3</c:v>
                </c:pt>
                <c:pt idx="120">
                  <c:v>2.6990553306342779E-3</c:v>
                </c:pt>
                <c:pt idx="121">
                  <c:v>2.6990553306342779E-3</c:v>
                </c:pt>
                <c:pt idx="122">
                  <c:v>2.6990553306342779E-3</c:v>
                </c:pt>
                <c:pt idx="123">
                  <c:v>1.2145748987854251E-2</c:v>
                </c:pt>
                <c:pt idx="124">
                  <c:v>1.3495276653171389E-3</c:v>
                </c:pt>
                <c:pt idx="125">
                  <c:v>1.3495276653171389E-3</c:v>
                </c:pt>
                <c:pt idx="126">
                  <c:v>2.6990553306342779E-3</c:v>
                </c:pt>
                <c:pt idx="127">
                  <c:v>4.048582995951417E-3</c:v>
                </c:pt>
                <c:pt idx="128">
                  <c:v>6.7476383265856954E-3</c:v>
                </c:pt>
                <c:pt idx="129">
                  <c:v>1.3495276653171389E-3</c:v>
                </c:pt>
                <c:pt idx="130">
                  <c:v>4.048582995951417E-3</c:v>
                </c:pt>
                <c:pt idx="131">
                  <c:v>8.0971659919028341E-3</c:v>
                </c:pt>
                <c:pt idx="132">
                  <c:v>1.0796221322537112E-2</c:v>
                </c:pt>
                <c:pt idx="133">
                  <c:v>1</c:v>
                </c:pt>
                <c:pt idx="13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C2-4BAD-9391-1AB31468C221}"/>
            </c:ext>
          </c:extLst>
        </c:ser>
        <c:ser>
          <c:idx val="1"/>
          <c:order val="1"/>
          <c:tx>
            <c:strRef>
              <c:f>'Κατανομές 2'!$J$2</c:f>
              <c:strCache>
                <c:ptCount val="1"/>
                <c:pt idx="0">
                  <c:v>Συγχρ. ΔΔ Ενταγμένων έργα - Σύνολο (Ποσοστό)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'Κατανομές 2'!$B$3:$B$137</c:f>
              <c:strCache>
                <c:ptCount val="135"/>
                <c:pt idx="0">
                  <c:v>Ανατολική Μακεδονία Θράκη</c:v>
                </c:pt>
                <c:pt idx="1">
                  <c:v>2c</c:v>
                </c:pt>
                <c:pt idx="2">
                  <c:v>3a</c:v>
                </c:pt>
                <c:pt idx="3">
                  <c:v>4c</c:v>
                </c:pt>
                <c:pt idx="4">
                  <c:v>6c</c:v>
                </c:pt>
                <c:pt idx="5">
                  <c:v>6e</c:v>
                </c:pt>
                <c:pt idx="6">
                  <c:v>7b</c:v>
                </c:pt>
                <c:pt idx="7">
                  <c:v>8iii</c:v>
                </c:pt>
                <c:pt idx="8">
                  <c:v>8v</c:v>
                </c:pt>
                <c:pt idx="9">
                  <c:v>9i</c:v>
                </c:pt>
                <c:pt idx="10">
                  <c:v>Τεχνική Βοήθεια</c:v>
                </c:pt>
                <c:pt idx="11">
                  <c:v>Κεντρική Μακεδονία</c:v>
                </c:pt>
                <c:pt idx="12">
                  <c:v>10a</c:v>
                </c:pt>
                <c:pt idx="13">
                  <c:v>2c</c:v>
                </c:pt>
                <c:pt idx="14">
                  <c:v>4e</c:v>
                </c:pt>
                <c:pt idx="15">
                  <c:v>5a</c:v>
                </c:pt>
                <c:pt idx="16">
                  <c:v>6c</c:v>
                </c:pt>
                <c:pt idx="17">
                  <c:v>6e</c:v>
                </c:pt>
                <c:pt idx="18">
                  <c:v>8iii</c:v>
                </c:pt>
                <c:pt idx="19">
                  <c:v>8v</c:v>
                </c:pt>
                <c:pt idx="20">
                  <c:v>9i</c:v>
                </c:pt>
                <c:pt idx="21">
                  <c:v>9iii</c:v>
                </c:pt>
                <c:pt idx="22">
                  <c:v>9iv</c:v>
                </c:pt>
                <c:pt idx="23">
                  <c:v>9vi</c:v>
                </c:pt>
                <c:pt idx="24">
                  <c:v>Θεσσαλία</c:v>
                </c:pt>
                <c:pt idx="25">
                  <c:v>3a</c:v>
                </c:pt>
                <c:pt idx="26">
                  <c:v>4e</c:v>
                </c:pt>
                <c:pt idx="27">
                  <c:v>6e</c:v>
                </c:pt>
                <c:pt idx="28">
                  <c:v>8iii</c:v>
                </c:pt>
                <c:pt idx="29">
                  <c:v>9a</c:v>
                </c:pt>
                <c:pt idx="30">
                  <c:v>9b</c:v>
                </c:pt>
                <c:pt idx="31">
                  <c:v>9i</c:v>
                </c:pt>
                <c:pt idx="32">
                  <c:v>9ii</c:v>
                </c:pt>
                <c:pt idx="33">
                  <c:v>9iii</c:v>
                </c:pt>
                <c:pt idx="34">
                  <c:v>9iv</c:v>
                </c:pt>
                <c:pt idx="35">
                  <c:v>Ηπείρου</c:v>
                </c:pt>
                <c:pt idx="36">
                  <c:v>2c</c:v>
                </c:pt>
                <c:pt idx="37">
                  <c:v>6c</c:v>
                </c:pt>
                <c:pt idx="38">
                  <c:v>6e</c:v>
                </c:pt>
                <c:pt idx="39">
                  <c:v>7b</c:v>
                </c:pt>
                <c:pt idx="40">
                  <c:v>9a</c:v>
                </c:pt>
                <c:pt idx="41">
                  <c:v>9vi</c:v>
                </c:pt>
                <c:pt idx="42">
                  <c:v>Δυτική Ελλάδα</c:v>
                </c:pt>
                <c:pt idx="43">
                  <c:v>1b,3a</c:v>
                </c:pt>
                <c:pt idx="44">
                  <c:v>2b</c:v>
                </c:pt>
                <c:pt idx="45">
                  <c:v>2c</c:v>
                </c:pt>
                <c:pt idx="46">
                  <c:v>3a</c:v>
                </c:pt>
                <c:pt idx="47">
                  <c:v>4e</c:v>
                </c:pt>
                <c:pt idx="48">
                  <c:v>6b</c:v>
                </c:pt>
                <c:pt idx="49">
                  <c:v>6c</c:v>
                </c:pt>
                <c:pt idx="50">
                  <c:v>6d</c:v>
                </c:pt>
                <c:pt idx="51">
                  <c:v>6e</c:v>
                </c:pt>
                <c:pt idx="52">
                  <c:v>7a</c:v>
                </c:pt>
                <c:pt idx="53">
                  <c:v>7b</c:v>
                </c:pt>
                <c:pt idx="54">
                  <c:v>7c</c:v>
                </c:pt>
                <c:pt idx="55">
                  <c:v>8iii</c:v>
                </c:pt>
                <c:pt idx="56">
                  <c:v>8v</c:v>
                </c:pt>
                <c:pt idx="57">
                  <c:v>Δυτική Μακεδονία</c:v>
                </c:pt>
                <c:pt idx="58">
                  <c:v>3a</c:v>
                </c:pt>
                <c:pt idx="59">
                  <c:v>3d</c:v>
                </c:pt>
                <c:pt idx="60">
                  <c:v>4c</c:v>
                </c:pt>
                <c:pt idx="61">
                  <c:v>6b</c:v>
                </c:pt>
                <c:pt idx="62">
                  <c:v>6c</c:v>
                </c:pt>
                <c:pt idx="63">
                  <c:v>6d</c:v>
                </c:pt>
                <c:pt idx="64">
                  <c:v>6e</c:v>
                </c:pt>
                <c:pt idx="65">
                  <c:v>7b</c:v>
                </c:pt>
                <c:pt idx="66">
                  <c:v>8iii</c:v>
                </c:pt>
                <c:pt idx="67">
                  <c:v>9a</c:v>
                </c:pt>
                <c:pt idx="68">
                  <c:v>Στερεά Ελλάδα</c:v>
                </c:pt>
                <c:pt idx="69">
                  <c:v>5a</c:v>
                </c:pt>
                <c:pt idx="70">
                  <c:v>6c</c:v>
                </c:pt>
                <c:pt idx="71">
                  <c:v>6e</c:v>
                </c:pt>
                <c:pt idx="72">
                  <c:v>7b</c:v>
                </c:pt>
                <c:pt idx="73">
                  <c:v>8v</c:v>
                </c:pt>
                <c:pt idx="74">
                  <c:v>Πελοπόννησος</c:v>
                </c:pt>
                <c:pt idx="75">
                  <c:v>3a</c:v>
                </c:pt>
                <c:pt idx="76">
                  <c:v>4c</c:v>
                </c:pt>
                <c:pt idx="77">
                  <c:v>6a</c:v>
                </c:pt>
                <c:pt idx="78">
                  <c:v>6b</c:v>
                </c:pt>
                <c:pt idx="79">
                  <c:v>6c</c:v>
                </c:pt>
                <c:pt idx="80">
                  <c:v>6d</c:v>
                </c:pt>
                <c:pt idx="81">
                  <c:v>6e</c:v>
                </c:pt>
                <c:pt idx="82">
                  <c:v>7b</c:v>
                </c:pt>
                <c:pt idx="83">
                  <c:v>9b</c:v>
                </c:pt>
                <c:pt idx="84">
                  <c:v>9d</c:v>
                </c:pt>
                <c:pt idx="85">
                  <c:v>9i</c:v>
                </c:pt>
                <c:pt idx="86">
                  <c:v>9vi</c:v>
                </c:pt>
                <c:pt idx="87">
                  <c:v>Ιόνια Νησιά</c:v>
                </c:pt>
                <c:pt idx="88">
                  <c:v>2c</c:v>
                </c:pt>
                <c:pt idx="89">
                  <c:v>6c</c:v>
                </c:pt>
                <c:pt idx="90">
                  <c:v>6e</c:v>
                </c:pt>
                <c:pt idx="91">
                  <c:v>Βόρειο Αιγαίο</c:v>
                </c:pt>
                <c:pt idx="92">
                  <c:v>2c</c:v>
                </c:pt>
                <c:pt idx="93">
                  <c:v>4c</c:v>
                </c:pt>
                <c:pt idx="94">
                  <c:v>5a</c:v>
                </c:pt>
                <c:pt idx="95">
                  <c:v>5a,6b</c:v>
                </c:pt>
                <c:pt idx="96">
                  <c:v>6a</c:v>
                </c:pt>
                <c:pt idx="97">
                  <c:v>6b</c:v>
                </c:pt>
                <c:pt idx="98">
                  <c:v>6c</c:v>
                </c:pt>
                <c:pt idx="99">
                  <c:v>6e</c:v>
                </c:pt>
                <c:pt idx="100">
                  <c:v>7b</c:v>
                </c:pt>
                <c:pt idx="101">
                  <c:v>9i</c:v>
                </c:pt>
                <c:pt idx="102">
                  <c:v>Κρήτη</c:v>
                </c:pt>
                <c:pt idx="103">
                  <c:v>2b</c:v>
                </c:pt>
                <c:pt idx="104">
                  <c:v>2c</c:v>
                </c:pt>
                <c:pt idx="105">
                  <c:v>4c</c:v>
                </c:pt>
                <c:pt idx="106">
                  <c:v>5b</c:v>
                </c:pt>
                <c:pt idx="107">
                  <c:v>6a</c:v>
                </c:pt>
                <c:pt idx="108">
                  <c:v>6b</c:v>
                </c:pt>
                <c:pt idx="109">
                  <c:v>6c</c:v>
                </c:pt>
                <c:pt idx="110">
                  <c:v>6d</c:v>
                </c:pt>
                <c:pt idx="111">
                  <c:v>6e</c:v>
                </c:pt>
                <c:pt idx="112">
                  <c:v>7b</c:v>
                </c:pt>
                <c:pt idx="113">
                  <c:v>Αττική</c:v>
                </c:pt>
                <c:pt idx="114">
                  <c:v>10a</c:v>
                </c:pt>
                <c:pt idx="115">
                  <c:v>1b</c:v>
                </c:pt>
                <c:pt idx="116">
                  <c:v>2c</c:v>
                </c:pt>
                <c:pt idx="117">
                  <c:v>3a</c:v>
                </c:pt>
                <c:pt idx="118">
                  <c:v>3c</c:v>
                </c:pt>
                <c:pt idx="119">
                  <c:v>3c,3d</c:v>
                </c:pt>
                <c:pt idx="120">
                  <c:v>3d</c:v>
                </c:pt>
                <c:pt idx="121">
                  <c:v>4c</c:v>
                </c:pt>
                <c:pt idx="122">
                  <c:v>5a</c:v>
                </c:pt>
                <c:pt idx="123">
                  <c:v>6c</c:v>
                </c:pt>
                <c:pt idx="124">
                  <c:v>6e</c:v>
                </c:pt>
                <c:pt idx="125">
                  <c:v>8iii</c:v>
                </c:pt>
                <c:pt idx="126">
                  <c:v>8v</c:v>
                </c:pt>
                <c:pt idx="127">
                  <c:v>9a</c:v>
                </c:pt>
                <c:pt idx="128">
                  <c:v>9i</c:v>
                </c:pt>
                <c:pt idx="129">
                  <c:v>9ii</c:v>
                </c:pt>
                <c:pt idx="130">
                  <c:v>9iii</c:v>
                </c:pt>
                <c:pt idx="131">
                  <c:v>9iv</c:v>
                </c:pt>
                <c:pt idx="132">
                  <c:v>Τεχνική Βοήθεια</c:v>
                </c:pt>
                <c:pt idx="133">
                  <c:v>Νότιο Αιγαίο</c:v>
                </c:pt>
                <c:pt idx="134">
                  <c:v>6e</c:v>
                </c:pt>
              </c:strCache>
            </c:strRef>
          </c:cat>
          <c:val>
            <c:numRef>
              <c:f>'Κατανομές 2'!$J$3:$J$137</c:f>
              <c:numCache>
                <c:formatCode>0.00%</c:formatCode>
                <c:ptCount val="135"/>
                <c:pt idx="0">
                  <c:v>1</c:v>
                </c:pt>
                <c:pt idx="1">
                  <c:v>1.7055484984234325E-2</c:v>
                </c:pt>
                <c:pt idx="2">
                  <c:v>6.9120610985292409E-3</c:v>
                </c:pt>
                <c:pt idx="3">
                  <c:v>2.8265623795856593E-2</c:v>
                </c:pt>
                <c:pt idx="4">
                  <c:v>0.55409711609716183</c:v>
                </c:pt>
                <c:pt idx="5">
                  <c:v>0.21935802863351117</c:v>
                </c:pt>
                <c:pt idx="6">
                  <c:v>0.14119090915125249</c:v>
                </c:pt>
                <c:pt idx="7">
                  <c:v>2.0983590972768494E-2</c:v>
                </c:pt>
                <c:pt idx="8">
                  <c:v>2.3693392826266107E-3</c:v>
                </c:pt>
                <c:pt idx="9">
                  <c:v>1.737716948354976E-3</c:v>
                </c:pt>
                <c:pt idx="10">
                  <c:v>8.0301290357042126E-3</c:v>
                </c:pt>
                <c:pt idx="11">
                  <c:v>1</c:v>
                </c:pt>
                <c:pt idx="12">
                  <c:v>2.2624052978694707E-2</c:v>
                </c:pt>
                <c:pt idx="13">
                  <c:v>3.108774966847792E-2</c:v>
                </c:pt>
                <c:pt idx="14">
                  <c:v>0.1282112678559722</c:v>
                </c:pt>
                <c:pt idx="15">
                  <c:v>3.1433131373249018E-2</c:v>
                </c:pt>
                <c:pt idx="16">
                  <c:v>1.8858900840723267E-2</c:v>
                </c:pt>
                <c:pt idx="17">
                  <c:v>0.26875983269264297</c:v>
                </c:pt>
                <c:pt idx="18">
                  <c:v>0.10623662632346663</c:v>
                </c:pt>
                <c:pt idx="19">
                  <c:v>3.1676907749256064E-2</c:v>
                </c:pt>
                <c:pt idx="20">
                  <c:v>0.10806586195923211</c:v>
                </c:pt>
                <c:pt idx="21">
                  <c:v>5.2878380492714164E-2</c:v>
                </c:pt>
                <c:pt idx="22">
                  <c:v>0.13703321412893335</c:v>
                </c:pt>
                <c:pt idx="23">
                  <c:v>6.3134073936637641E-2</c:v>
                </c:pt>
                <c:pt idx="24">
                  <c:v>1</c:v>
                </c:pt>
                <c:pt idx="25">
                  <c:v>5.1533895040567039E-2</c:v>
                </c:pt>
                <c:pt idx="26">
                  <c:v>0.10241371272483513</c:v>
                </c:pt>
                <c:pt idx="27">
                  <c:v>0.75392254373598611</c:v>
                </c:pt>
                <c:pt idx="28">
                  <c:v>2.4328363805697466E-3</c:v>
                </c:pt>
                <c:pt idx="29">
                  <c:v>1.1107964618087983E-2</c:v>
                </c:pt>
                <c:pt idx="30">
                  <c:v>2.924783630631916E-2</c:v>
                </c:pt>
                <c:pt idx="31">
                  <c:v>1.4061363801058826E-2</c:v>
                </c:pt>
                <c:pt idx="32">
                  <c:v>2.6184161174783168E-2</c:v>
                </c:pt>
                <c:pt idx="33">
                  <c:v>3.1159919661956038E-3</c:v>
                </c:pt>
                <c:pt idx="34">
                  <c:v>5.9796942515973851E-3</c:v>
                </c:pt>
                <c:pt idx="35">
                  <c:v>1</c:v>
                </c:pt>
                <c:pt idx="36">
                  <c:v>3.8425628867989224E-3</c:v>
                </c:pt>
                <c:pt idx="37">
                  <c:v>0.15751256709291778</c:v>
                </c:pt>
                <c:pt idx="38">
                  <c:v>4.4006974384096002E-2</c:v>
                </c:pt>
                <c:pt idx="39">
                  <c:v>0.76660773598304288</c:v>
                </c:pt>
                <c:pt idx="40">
                  <c:v>2.0023161377836596E-2</c:v>
                </c:pt>
                <c:pt idx="41">
                  <c:v>8.0069982753077987E-3</c:v>
                </c:pt>
                <c:pt idx="42">
                  <c:v>1.0000000000000002</c:v>
                </c:pt>
                <c:pt idx="43">
                  <c:v>2.2188852379859545E-2</c:v>
                </c:pt>
                <c:pt idx="44">
                  <c:v>2.1820548252213241E-3</c:v>
                </c:pt>
                <c:pt idx="45">
                  <c:v>1.7902509861845824E-2</c:v>
                </c:pt>
                <c:pt idx="46">
                  <c:v>4.1408507514370578E-2</c:v>
                </c:pt>
                <c:pt idx="47">
                  <c:v>4.7000028543093701E-2</c:v>
                </c:pt>
                <c:pt idx="48">
                  <c:v>6.9692654804840784E-2</c:v>
                </c:pt>
                <c:pt idx="49">
                  <c:v>0.22195123735697433</c:v>
                </c:pt>
                <c:pt idx="50">
                  <c:v>3.5960606885442198E-2</c:v>
                </c:pt>
                <c:pt idx="51">
                  <c:v>0.28985795420961902</c:v>
                </c:pt>
                <c:pt idx="52">
                  <c:v>6.0326416152488245E-2</c:v>
                </c:pt>
                <c:pt idx="53">
                  <c:v>0.14598034141805</c:v>
                </c:pt>
                <c:pt idx="54">
                  <c:v>3.1854256137040855E-2</c:v>
                </c:pt>
                <c:pt idx="55">
                  <c:v>2.1489395143542245E-3</c:v>
                </c:pt>
                <c:pt idx="56">
                  <c:v>1.154564039679941E-2</c:v>
                </c:pt>
                <c:pt idx="57">
                  <c:v>0.99999999999999989</c:v>
                </c:pt>
                <c:pt idx="58">
                  <c:v>0.10186404192181976</c:v>
                </c:pt>
                <c:pt idx="59">
                  <c:v>8.6069276733782327E-2</c:v>
                </c:pt>
                <c:pt idx="60">
                  <c:v>0.2270062785358001</c:v>
                </c:pt>
                <c:pt idx="61">
                  <c:v>0.25435988091137685</c:v>
                </c:pt>
                <c:pt idx="62">
                  <c:v>0.1423849216232124</c:v>
                </c:pt>
                <c:pt idx="63">
                  <c:v>2.4454256528825247E-3</c:v>
                </c:pt>
                <c:pt idx="64">
                  <c:v>1.0534292033054355E-2</c:v>
                </c:pt>
                <c:pt idx="65">
                  <c:v>0.1295999651131686</c:v>
                </c:pt>
                <c:pt idx="66">
                  <c:v>3.6199933349632299E-2</c:v>
                </c:pt>
                <c:pt idx="67">
                  <c:v>9.5359841252707148E-3</c:v>
                </c:pt>
                <c:pt idx="68">
                  <c:v>1</c:v>
                </c:pt>
                <c:pt idx="69">
                  <c:v>0.23499226666110026</c:v>
                </c:pt>
                <c:pt idx="70">
                  <c:v>0.1208890147957121</c:v>
                </c:pt>
                <c:pt idx="71">
                  <c:v>0.29364402292050384</c:v>
                </c:pt>
                <c:pt idx="72">
                  <c:v>0.16921295307916295</c:v>
                </c:pt>
                <c:pt idx="73">
                  <c:v>0.1812617425435209</c:v>
                </c:pt>
                <c:pt idx="74">
                  <c:v>0.99999999999999989</c:v>
                </c:pt>
                <c:pt idx="75">
                  <c:v>0.15710138089412115</c:v>
                </c:pt>
                <c:pt idx="76">
                  <c:v>3.2788205616921813E-2</c:v>
                </c:pt>
                <c:pt idx="77">
                  <c:v>7.9882350930578577E-2</c:v>
                </c:pt>
                <c:pt idx="78">
                  <c:v>3.8972848676561395E-2</c:v>
                </c:pt>
                <c:pt idx="79">
                  <c:v>0.10899399594451109</c:v>
                </c:pt>
                <c:pt idx="80">
                  <c:v>4.2293506226395494E-2</c:v>
                </c:pt>
                <c:pt idx="81">
                  <c:v>0.13427272325385464</c:v>
                </c:pt>
                <c:pt idx="82">
                  <c:v>4.1283459516714277E-2</c:v>
                </c:pt>
                <c:pt idx="83">
                  <c:v>0.1225132395610079</c:v>
                </c:pt>
                <c:pt idx="84">
                  <c:v>6.9864316105208768E-2</c:v>
                </c:pt>
                <c:pt idx="85">
                  <c:v>2.7861360834475442E-2</c:v>
                </c:pt>
                <c:pt idx="86">
                  <c:v>0.14417261243964938</c:v>
                </c:pt>
                <c:pt idx="87">
                  <c:v>1</c:v>
                </c:pt>
                <c:pt idx="88">
                  <c:v>5.6582494896657599E-2</c:v>
                </c:pt>
                <c:pt idx="89">
                  <c:v>0.81185462965191757</c:v>
                </c:pt>
                <c:pt idx="90">
                  <c:v>0.13156287545142481</c:v>
                </c:pt>
                <c:pt idx="91">
                  <c:v>0.99999999999999989</c:v>
                </c:pt>
                <c:pt idx="92">
                  <c:v>4.1221522263351365E-2</c:v>
                </c:pt>
                <c:pt idx="93">
                  <c:v>6.359202932451101E-2</c:v>
                </c:pt>
                <c:pt idx="94">
                  <c:v>5.1932908699243207E-3</c:v>
                </c:pt>
                <c:pt idx="95">
                  <c:v>0.13282150274994076</c:v>
                </c:pt>
                <c:pt idx="96">
                  <c:v>0.13860880183023297</c:v>
                </c:pt>
                <c:pt idx="97">
                  <c:v>9.9405168430960533E-2</c:v>
                </c:pt>
                <c:pt idx="98">
                  <c:v>4.8699276724721685E-2</c:v>
                </c:pt>
                <c:pt idx="99">
                  <c:v>0.19351865348630937</c:v>
                </c:pt>
                <c:pt idx="100">
                  <c:v>0.26721499575088831</c:v>
                </c:pt>
                <c:pt idx="101">
                  <c:v>9.7247585691596743E-3</c:v>
                </c:pt>
                <c:pt idx="102">
                  <c:v>1</c:v>
                </c:pt>
                <c:pt idx="103">
                  <c:v>0.24075294614211712</c:v>
                </c:pt>
                <c:pt idx="104">
                  <c:v>2.4154073872767613E-2</c:v>
                </c:pt>
                <c:pt idx="105">
                  <c:v>8.0651409919925546E-2</c:v>
                </c:pt>
                <c:pt idx="106">
                  <c:v>0.10927524620722022</c:v>
                </c:pt>
                <c:pt idx="107">
                  <c:v>7.3725991326943283E-3</c:v>
                </c:pt>
                <c:pt idx="108">
                  <c:v>8.3386078468687688E-2</c:v>
                </c:pt>
                <c:pt idx="109">
                  <c:v>0.19538433951546635</c:v>
                </c:pt>
                <c:pt idx="110">
                  <c:v>4.5125836856546274E-3</c:v>
                </c:pt>
                <c:pt idx="111">
                  <c:v>0.153969982271777</c:v>
                </c:pt>
                <c:pt idx="112">
                  <c:v>0.10054074078368956</c:v>
                </c:pt>
                <c:pt idx="113">
                  <c:v>1.0000000000000002</c:v>
                </c:pt>
                <c:pt idx="114">
                  <c:v>1.2123569857777971E-2</c:v>
                </c:pt>
                <c:pt idx="115">
                  <c:v>3.0750745120161863E-2</c:v>
                </c:pt>
                <c:pt idx="116">
                  <c:v>1.0361261116306912E-2</c:v>
                </c:pt>
                <c:pt idx="117">
                  <c:v>1.035553290408674E-2</c:v>
                </c:pt>
                <c:pt idx="118">
                  <c:v>0.18392645719563011</c:v>
                </c:pt>
                <c:pt idx="119">
                  <c:v>6.9732172949065932E-2</c:v>
                </c:pt>
                <c:pt idx="120">
                  <c:v>7.2053800934830603E-2</c:v>
                </c:pt>
                <c:pt idx="121">
                  <c:v>9.2322716296931086E-3</c:v>
                </c:pt>
                <c:pt idx="122">
                  <c:v>7.1520357356562748E-3</c:v>
                </c:pt>
                <c:pt idx="123">
                  <c:v>9.4447355695346222E-2</c:v>
                </c:pt>
                <c:pt idx="124">
                  <c:v>7.5380140585428919E-3</c:v>
                </c:pt>
                <c:pt idx="125">
                  <c:v>3.0784852612046741E-2</c:v>
                </c:pt>
                <c:pt idx="126">
                  <c:v>3.6771638131155693E-2</c:v>
                </c:pt>
                <c:pt idx="127">
                  <c:v>2.999970526839741E-2</c:v>
                </c:pt>
                <c:pt idx="128">
                  <c:v>9.9880150537010215E-2</c:v>
                </c:pt>
                <c:pt idx="129">
                  <c:v>2.0576706771855521E-2</c:v>
                </c:pt>
                <c:pt idx="130">
                  <c:v>5.563106428328405E-2</c:v>
                </c:pt>
                <c:pt idx="131">
                  <c:v>0.19114390971156534</c:v>
                </c:pt>
                <c:pt idx="132">
                  <c:v>2.7538755487586497E-2</c:v>
                </c:pt>
                <c:pt idx="133">
                  <c:v>1</c:v>
                </c:pt>
                <c:pt idx="13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C2-4BAD-9391-1AB31468C221}"/>
            </c:ext>
          </c:extLst>
        </c:ser>
        <c:ser>
          <c:idx val="2"/>
          <c:order val="2"/>
          <c:tx>
            <c:strRef>
              <c:f>'Κατανομές 2'!$K$2</c:f>
              <c:strCache>
                <c:ptCount val="1"/>
                <c:pt idx="0">
                  <c:v>Συγχρ. ΔΔ Νομικών Δεσμεύσεων - Σύνολο (Ποσοστό)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'Κατανομές 2'!$B$3:$B$137</c:f>
              <c:strCache>
                <c:ptCount val="135"/>
                <c:pt idx="0">
                  <c:v>Ανατολική Μακεδονία Θράκη</c:v>
                </c:pt>
                <c:pt idx="1">
                  <c:v>2c</c:v>
                </c:pt>
                <c:pt idx="2">
                  <c:v>3a</c:v>
                </c:pt>
                <c:pt idx="3">
                  <c:v>4c</c:v>
                </c:pt>
                <c:pt idx="4">
                  <c:v>6c</c:v>
                </c:pt>
                <c:pt idx="5">
                  <c:v>6e</c:v>
                </c:pt>
                <c:pt idx="6">
                  <c:v>7b</c:v>
                </c:pt>
                <c:pt idx="7">
                  <c:v>8iii</c:v>
                </c:pt>
                <c:pt idx="8">
                  <c:v>8v</c:v>
                </c:pt>
                <c:pt idx="9">
                  <c:v>9i</c:v>
                </c:pt>
                <c:pt idx="10">
                  <c:v>Τεχνική Βοήθεια</c:v>
                </c:pt>
                <c:pt idx="11">
                  <c:v>Κεντρική Μακεδονία</c:v>
                </c:pt>
                <c:pt idx="12">
                  <c:v>10a</c:v>
                </c:pt>
                <c:pt idx="13">
                  <c:v>2c</c:v>
                </c:pt>
                <c:pt idx="14">
                  <c:v>4e</c:v>
                </c:pt>
                <c:pt idx="15">
                  <c:v>5a</c:v>
                </c:pt>
                <c:pt idx="16">
                  <c:v>6c</c:v>
                </c:pt>
                <c:pt idx="17">
                  <c:v>6e</c:v>
                </c:pt>
                <c:pt idx="18">
                  <c:v>8iii</c:v>
                </c:pt>
                <c:pt idx="19">
                  <c:v>8v</c:v>
                </c:pt>
                <c:pt idx="20">
                  <c:v>9i</c:v>
                </c:pt>
                <c:pt idx="21">
                  <c:v>9iii</c:v>
                </c:pt>
                <c:pt idx="22">
                  <c:v>9iv</c:v>
                </c:pt>
                <c:pt idx="23">
                  <c:v>9vi</c:v>
                </c:pt>
                <c:pt idx="24">
                  <c:v>Θεσσαλία</c:v>
                </c:pt>
                <c:pt idx="25">
                  <c:v>3a</c:v>
                </c:pt>
                <c:pt idx="26">
                  <c:v>4e</c:v>
                </c:pt>
                <c:pt idx="27">
                  <c:v>6e</c:v>
                </c:pt>
                <c:pt idx="28">
                  <c:v>8iii</c:v>
                </c:pt>
                <c:pt idx="29">
                  <c:v>9a</c:v>
                </c:pt>
                <c:pt idx="30">
                  <c:v>9b</c:v>
                </c:pt>
                <c:pt idx="31">
                  <c:v>9i</c:v>
                </c:pt>
                <c:pt idx="32">
                  <c:v>9ii</c:v>
                </c:pt>
                <c:pt idx="33">
                  <c:v>9iii</c:v>
                </c:pt>
                <c:pt idx="34">
                  <c:v>9iv</c:v>
                </c:pt>
                <c:pt idx="35">
                  <c:v>Ηπείρου</c:v>
                </c:pt>
                <c:pt idx="36">
                  <c:v>2c</c:v>
                </c:pt>
                <c:pt idx="37">
                  <c:v>6c</c:v>
                </c:pt>
                <c:pt idx="38">
                  <c:v>6e</c:v>
                </c:pt>
                <c:pt idx="39">
                  <c:v>7b</c:v>
                </c:pt>
                <c:pt idx="40">
                  <c:v>9a</c:v>
                </c:pt>
                <c:pt idx="41">
                  <c:v>9vi</c:v>
                </c:pt>
                <c:pt idx="42">
                  <c:v>Δυτική Ελλάδα</c:v>
                </c:pt>
                <c:pt idx="43">
                  <c:v>1b,3a</c:v>
                </c:pt>
                <c:pt idx="44">
                  <c:v>2b</c:v>
                </c:pt>
                <c:pt idx="45">
                  <c:v>2c</c:v>
                </c:pt>
                <c:pt idx="46">
                  <c:v>3a</c:v>
                </c:pt>
                <c:pt idx="47">
                  <c:v>4e</c:v>
                </c:pt>
                <c:pt idx="48">
                  <c:v>6b</c:v>
                </c:pt>
                <c:pt idx="49">
                  <c:v>6c</c:v>
                </c:pt>
                <c:pt idx="50">
                  <c:v>6d</c:v>
                </c:pt>
                <c:pt idx="51">
                  <c:v>6e</c:v>
                </c:pt>
                <c:pt idx="52">
                  <c:v>7a</c:v>
                </c:pt>
                <c:pt idx="53">
                  <c:v>7b</c:v>
                </c:pt>
                <c:pt idx="54">
                  <c:v>7c</c:v>
                </c:pt>
                <c:pt idx="55">
                  <c:v>8iii</c:v>
                </c:pt>
                <c:pt idx="56">
                  <c:v>8v</c:v>
                </c:pt>
                <c:pt idx="57">
                  <c:v>Δυτική Μακεδονία</c:v>
                </c:pt>
                <c:pt idx="58">
                  <c:v>3a</c:v>
                </c:pt>
                <c:pt idx="59">
                  <c:v>3d</c:v>
                </c:pt>
                <c:pt idx="60">
                  <c:v>4c</c:v>
                </c:pt>
                <c:pt idx="61">
                  <c:v>6b</c:v>
                </c:pt>
                <c:pt idx="62">
                  <c:v>6c</c:v>
                </c:pt>
                <c:pt idx="63">
                  <c:v>6d</c:v>
                </c:pt>
                <c:pt idx="64">
                  <c:v>6e</c:v>
                </c:pt>
                <c:pt idx="65">
                  <c:v>7b</c:v>
                </c:pt>
                <c:pt idx="66">
                  <c:v>8iii</c:v>
                </c:pt>
                <c:pt idx="67">
                  <c:v>9a</c:v>
                </c:pt>
                <c:pt idx="68">
                  <c:v>Στερεά Ελλάδα</c:v>
                </c:pt>
                <c:pt idx="69">
                  <c:v>5a</c:v>
                </c:pt>
                <c:pt idx="70">
                  <c:v>6c</c:v>
                </c:pt>
                <c:pt idx="71">
                  <c:v>6e</c:v>
                </c:pt>
                <c:pt idx="72">
                  <c:v>7b</c:v>
                </c:pt>
                <c:pt idx="73">
                  <c:v>8v</c:v>
                </c:pt>
                <c:pt idx="74">
                  <c:v>Πελοπόννησος</c:v>
                </c:pt>
                <c:pt idx="75">
                  <c:v>3a</c:v>
                </c:pt>
                <c:pt idx="76">
                  <c:v>4c</c:v>
                </c:pt>
                <c:pt idx="77">
                  <c:v>6a</c:v>
                </c:pt>
                <c:pt idx="78">
                  <c:v>6b</c:v>
                </c:pt>
                <c:pt idx="79">
                  <c:v>6c</c:v>
                </c:pt>
                <c:pt idx="80">
                  <c:v>6d</c:v>
                </c:pt>
                <c:pt idx="81">
                  <c:v>6e</c:v>
                </c:pt>
                <c:pt idx="82">
                  <c:v>7b</c:v>
                </c:pt>
                <c:pt idx="83">
                  <c:v>9b</c:v>
                </c:pt>
                <c:pt idx="84">
                  <c:v>9d</c:v>
                </c:pt>
                <c:pt idx="85">
                  <c:v>9i</c:v>
                </c:pt>
                <c:pt idx="86">
                  <c:v>9vi</c:v>
                </c:pt>
                <c:pt idx="87">
                  <c:v>Ιόνια Νησιά</c:v>
                </c:pt>
                <c:pt idx="88">
                  <c:v>2c</c:v>
                </c:pt>
                <c:pt idx="89">
                  <c:v>6c</c:v>
                </c:pt>
                <c:pt idx="90">
                  <c:v>6e</c:v>
                </c:pt>
                <c:pt idx="91">
                  <c:v>Βόρειο Αιγαίο</c:v>
                </c:pt>
                <c:pt idx="92">
                  <c:v>2c</c:v>
                </c:pt>
                <c:pt idx="93">
                  <c:v>4c</c:v>
                </c:pt>
                <c:pt idx="94">
                  <c:v>5a</c:v>
                </c:pt>
                <c:pt idx="95">
                  <c:v>5a,6b</c:v>
                </c:pt>
                <c:pt idx="96">
                  <c:v>6a</c:v>
                </c:pt>
                <c:pt idx="97">
                  <c:v>6b</c:v>
                </c:pt>
                <c:pt idx="98">
                  <c:v>6c</c:v>
                </c:pt>
                <c:pt idx="99">
                  <c:v>6e</c:v>
                </c:pt>
                <c:pt idx="100">
                  <c:v>7b</c:v>
                </c:pt>
                <c:pt idx="101">
                  <c:v>9i</c:v>
                </c:pt>
                <c:pt idx="102">
                  <c:v>Κρήτη</c:v>
                </c:pt>
                <c:pt idx="103">
                  <c:v>2b</c:v>
                </c:pt>
                <c:pt idx="104">
                  <c:v>2c</c:v>
                </c:pt>
                <c:pt idx="105">
                  <c:v>4c</c:v>
                </c:pt>
                <c:pt idx="106">
                  <c:v>5b</c:v>
                </c:pt>
                <c:pt idx="107">
                  <c:v>6a</c:v>
                </c:pt>
                <c:pt idx="108">
                  <c:v>6b</c:v>
                </c:pt>
                <c:pt idx="109">
                  <c:v>6c</c:v>
                </c:pt>
                <c:pt idx="110">
                  <c:v>6d</c:v>
                </c:pt>
                <c:pt idx="111">
                  <c:v>6e</c:v>
                </c:pt>
                <c:pt idx="112">
                  <c:v>7b</c:v>
                </c:pt>
                <c:pt idx="113">
                  <c:v>Αττική</c:v>
                </c:pt>
                <c:pt idx="114">
                  <c:v>10a</c:v>
                </c:pt>
                <c:pt idx="115">
                  <c:v>1b</c:v>
                </c:pt>
                <c:pt idx="116">
                  <c:v>2c</c:v>
                </c:pt>
                <c:pt idx="117">
                  <c:v>3a</c:v>
                </c:pt>
                <c:pt idx="118">
                  <c:v>3c</c:v>
                </c:pt>
                <c:pt idx="119">
                  <c:v>3c,3d</c:v>
                </c:pt>
                <c:pt idx="120">
                  <c:v>3d</c:v>
                </c:pt>
                <c:pt idx="121">
                  <c:v>4c</c:v>
                </c:pt>
                <c:pt idx="122">
                  <c:v>5a</c:v>
                </c:pt>
                <c:pt idx="123">
                  <c:v>6c</c:v>
                </c:pt>
                <c:pt idx="124">
                  <c:v>6e</c:v>
                </c:pt>
                <c:pt idx="125">
                  <c:v>8iii</c:v>
                </c:pt>
                <c:pt idx="126">
                  <c:v>8v</c:v>
                </c:pt>
                <c:pt idx="127">
                  <c:v>9a</c:v>
                </c:pt>
                <c:pt idx="128">
                  <c:v>9i</c:v>
                </c:pt>
                <c:pt idx="129">
                  <c:v>9ii</c:v>
                </c:pt>
                <c:pt idx="130">
                  <c:v>9iii</c:v>
                </c:pt>
                <c:pt idx="131">
                  <c:v>9iv</c:v>
                </c:pt>
                <c:pt idx="132">
                  <c:v>Τεχνική Βοήθεια</c:v>
                </c:pt>
                <c:pt idx="133">
                  <c:v>Νότιο Αιγαίο</c:v>
                </c:pt>
                <c:pt idx="134">
                  <c:v>6e</c:v>
                </c:pt>
              </c:strCache>
            </c:strRef>
          </c:cat>
          <c:val>
            <c:numRef>
              <c:f>'Κατανομές 2'!$K$3:$K$137</c:f>
              <c:numCache>
                <c:formatCode>0.00%</c:formatCode>
                <c:ptCount val="135"/>
                <c:pt idx="0">
                  <c:v>0.99999999999999989</c:v>
                </c:pt>
                <c:pt idx="1">
                  <c:v>2.2334084490071234E-2</c:v>
                </c:pt>
                <c:pt idx="2">
                  <c:v>7.3007438344498375E-3</c:v>
                </c:pt>
                <c:pt idx="3">
                  <c:v>3.4274885857878051E-2</c:v>
                </c:pt>
                <c:pt idx="4">
                  <c:v>0.47591824241070546</c:v>
                </c:pt>
                <c:pt idx="5">
                  <c:v>0.24592540961809944</c:v>
                </c:pt>
                <c:pt idx="6">
                  <c:v>0.17010930666556923</c:v>
                </c:pt>
                <c:pt idx="7">
                  <c:v>2.815753075798498E-2</c:v>
                </c:pt>
                <c:pt idx="8">
                  <c:v>3.2677592994040396E-3</c:v>
                </c:pt>
                <c:pt idx="9">
                  <c:v>2.4025648657784418E-3</c:v>
                </c:pt>
                <c:pt idx="10">
                  <c:v>1.0309472200059264E-2</c:v>
                </c:pt>
                <c:pt idx="11">
                  <c:v>0.99999999999999989</c:v>
                </c:pt>
                <c:pt idx="12">
                  <c:v>2.2965031523744753E-2</c:v>
                </c:pt>
                <c:pt idx="13">
                  <c:v>3.196804732933356E-2</c:v>
                </c:pt>
                <c:pt idx="14">
                  <c:v>0.12756096357972238</c:v>
                </c:pt>
                <c:pt idx="15">
                  <c:v>3.1809523031174999E-2</c:v>
                </c:pt>
                <c:pt idx="16">
                  <c:v>1.9321832928612795E-2</c:v>
                </c:pt>
                <c:pt idx="17">
                  <c:v>0.26521005369582695</c:v>
                </c:pt>
                <c:pt idx="18">
                  <c:v>0.10813786918106291</c:v>
                </c:pt>
                <c:pt idx="19">
                  <c:v>2.647877874531198E-2</c:v>
                </c:pt>
                <c:pt idx="20">
                  <c:v>0.11044882097747388</c:v>
                </c:pt>
                <c:pt idx="21">
                  <c:v>5.3355306471717857E-2</c:v>
                </c:pt>
                <c:pt idx="22">
                  <c:v>0.13827654166792969</c:v>
                </c:pt>
                <c:pt idx="23">
                  <c:v>6.4467230868088157E-2</c:v>
                </c:pt>
                <c:pt idx="24">
                  <c:v>1</c:v>
                </c:pt>
                <c:pt idx="25">
                  <c:v>6.9349517340284314E-2</c:v>
                </c:pt>
                <c:pt idx="26">
                  <c:v>0.12285822182959168</c:v>
                </c:pt>
                <c:pt idx="27">
                  <c:v>0.70363460868917915</c:v>
                </c:pt>
                <c:pt idx="28">
                  <c:v>3.2738846661519451E-3</c:v>
                </c:pt>
                <c:pt idx="29">
                  <c:v>1.0866632464306346E-2</c:v>
                </c:pt>
                <c:pt idx="30">
                  <c:v>2.3618327418512164E-2</c:v>
                </c:pt>
                <c:pt idx="31">
                  <c:v>1.8922474072296427E-2</c:v>
                </c:pt>
                <c:pt idx="32">
                  <c:v>3.5236205957302397E-2</c:v>
                </c:pt>
                <c:pt idx="33">
                  <c:v>4.1932118409012649E-3</c:v>
                </c:pt>
                <c:pt idx="34">
                  <c:v>8.0469157214744166E-3</c:v>
                </c:pt>
                <c:pt idx="35">
                  <c:v>1</c:v>
                </c:pt>
                <c:pt idx="36">
                  <c:v>4.0597559221793658E-3</c:v>
                </c:pt>
                <c:pt idx="37">
                  <c:v>0.17935271542111367</c:v>
                </c:pt>
                <c:pt idx="38">
                  <c:v>4.5189052525081388E-2</c:v>
                </c:pt>
                <c:pt idx="39">
                  <c:v>0.74418535609367076</c:v>
                </c:pt>
                <c:pt idx="40">
                  <c:v>2.207034337029826E-2</c:v>
                </c:pt>
                <c:pt idx="41">
                  <c:v>5.142776667656699E-3</c:v>
                </c:pt>
                <c:pt idx="42">
                  <c:v>0.99999999999999989</c:v>
                </c:pt>
                <c:pt idx="43">
                  <c:v>2.6888094682920097E-2</c:v>
                </c:pt>
                <c:pt idx="44">
                  <c:v>2.6441789660617415E-3</c:v>
                </c:pt>
                <c:pt idx="45">
                  <c:v>2.1557329099145872E-2</c:v>
                </c:pt>
                <c:pt idx="46">
                  <c:v>5.0178163866438419E-2</c:v>
                </c:pt>
                <c:pt idx="47">
                  <c:v>5.1044137995168978E-2</c:v>
                </c:pt>
                <c:pt idx="48">
                  <c:v>8.0391612484672068E-2</c:v>
                </c:pt>
                <c:pt idx="49">
                  <c:v>0.11582527482993553</c:v>
                </c:pt>
                <c:pt idx="50">
                  <c:v>3.864981431089623E-2</c:v>
                </c:pt>
                <c:pt idx="51">
                  <c:v>0.3334154766015176</c:v>
                </c:pt>
                <c:pt idx="52">
                  <c:v>7.3102581495456856E-2</c:v>
                </c:pt>
                <c:pt idx="53">
                  <c:v>0.15167026532060457</c:v>
                </c:pt>
                <c:pt idx="54">
                  <c:v>3.8038198517391326E-2</c:v>
                </c:pt>
                <c:pt idx="55">
                  <c:v>2.6040503645998144E-3</c:v>
                </c:pt>
                <c:pt idx="56">
                  <c:v>1.3990821465190836E-2</c:v>
                </c:pt>
                <c:pt idx="57">
                  <c:v>0.99999999999999967</c:v>
                </c:pt>
                <c:pt idx="58">
                  <c:v>0.1132001344107969</c:v>
                </c:pt>
                <c:pt idx="59">
                  <c:v>9.5647625119588214E-2</c:v>
                </c:pt>
                <c:pt idx="60">
                  <c:v>0.20646219610959951</c:v>
                </c:pt>
                <c:pt idx="61">
                  <c:v>0.28057068494396847</c:v>
                </c:pt>
                <c:pt idx="62">
                  <c:v>0.15282462052187906</c:v>
                </c:pt>
                <c:pt idx="63">
                  <c:v>2.7175685097040698E-3</c:v>
                </c:pt>
                <c:pt idx="64">
                  <c:v>9.183611685732878E-3</c:v>
                </c:pt>
                <c:pt idx="65">
                  <c:v>9.6511652096746517E-2</c:v>
                </c:pt>
                <c:pt idx="66">
                  <c:v>3.4198037851340173E-2</c:v>
                </c:pt>
                <c:pt idx="67">
                  <c:v>8.6838687506440131E-3</c:v>
                </c:pt>
                <c:pt idx="68">
                  <c:v>1</c:v>
                </c:pt>
                <c:pt idx="69">
                  <c:v>0.48869224167961284</c:v>
                </c:pt>
                <c:pt idx="70">
                  <c:v>0.25932315576949982</c:v>
                </c:pt>
                <c:pt idx="71">
                  <c:v>0</c:v>
                </c:pt>
                <c:pt idx="72">
                  <c:v>0.25198460255088739</c:v>
                </c:pt>
                <c:pt idx="73">
                  <c:v>0</c:v>
                </c:pt>
                <c:pt idx="74">
                  <c:v>1</c:v>
                </c:pt>
                <c:pt idx="75">
                  <c:v>0.16889724161645281</c:v>
                </c:pt>
                <c:pt idx="76">
                  <c:v>3.3396090635733088E-2</c:v>
                </c:pt>
                <c:pt idx="77">
                  <c:v>8.5880268201494081E-2</c:v>
                </c:pt>
                <c:pt idx="78">
                  <c:v>3.9417000384650791E-2</c:v>
                </c:pt>
                <c:pt idx="79">
                  <c:v>9.8819053380631128E-2</c:v>
                </c:pt>
                <c:pt idx="80">
                  <c:v>2.8076213437308786E-2</c:v>
                </c:pt>
                <c:pt idx="81">
                  <c:v>0.13355302171987757</c:v>
                </c:pt>
                <c:pt idx="82">
                  <c:v>3.14572307726394E-2</c:v>
                </c:pt>
                <c:pt idx="83">
                  <c:v>0.12608804806946125</c:v>
                </c:pt>
                <c:pt idx="84">
                  <c:v>6.9735104713112658E-2</c:v>
                </c:pt>
                <c:pt idx="85">
                  <c:v>2.9849670350521659E-2</c:v>
                </c:pt>
                <c:pt idx="86">
                  <c:v>0.15483105671811687</c:v>
                </c:pt>
                <c:pt idx="87">
                  <c:v>1</c:v>
                </c:pt>
                <c:pt idx="88">
                  <c:v>0.10615794992645688</c:v>
                </c:pt>
                <c:pt idx="89">
                  <c:v>0.7032892175885026</c:v>
                </c:pt>
                <c:pt idx="90">
                  <c:v>0.19055283248504062</c:v>
                </c:pt>
                <c:pt idx="91">
                  <c:v>0.99999999999999989</c:v>
                </c:pt>
                <c:pt idx="92">
                  <c:v>5.4889372466370011E-2</c:v>
                </c:pt>
                <c:pt idx="93">
                  <c:v>5.6701742396214651E-2</c:v>
                </c:pt>
                <c:pt idx="94">
                  <c:v>6.5446334611881166E-3</c:v>
                </c:pt>
                <c:pt idx="95">
                  <c:v>0.16311491062013411</c:v>
                </c:pt>
                <c:pt idx="96">
                  <c:v>4.9633706033396466E-2</c:v>
                </c:pt>
                <c:pt idx="97">
                  <c:v>7.7614958535875939E-2</c:v>
                </c:pt>
                <c:pt idx="98">
                  <c:v>4.8793522110055845E-2</c:v>
                </c:pt>
                <c:pt idx="99">
                  <c:v>0.19464805356412407</c:v>
                </c:pt>
                <c:pt idx="100">
                  <c:v>0.33546264926389907</c:v>
                </c:pt>
                <c:pt idx="101">
                  <c:v>1.2596451548741703E-2</c:v>
                </c:pt>
                <c:pt idx="102">
                  <c:v>1</c:v>
                </c:pt>
                <c:pt idx="103">
                  <c:v>0.2951038125630116</c:v>
                </c:pt>
                <c:pt idx="104">
                  <c:v>2.9265602773919559E-2</c:v>
                </c:pt>
                <c:pt idx="105">
                  <c:v>5.1960358916776229E-2</c:v>
                </c:pt>
                <c:pt idx="106">
                  <c:v>0.1299103961246966</c:v>
                </c:pt>
                <c:pt idx="107">
                  <c:v>8.4111744286462144E-3</c:v>
                </c:pt>
                <c:pt idx="108">
                  <c:v>8.9236067409359854E-2</c:v>
                </c:pt>
                <c:pt idx="109">
                  <c:v>0.17874304273660602</c:v>
                </c:pt>
                <c:pt idx="110">
                  <c:v>5.5189977247275361E-3</c:v>
                </c:pt>
                <c:pt idx="111">
                  <c:v>0.11953934242504013</c:v>
                </c:pt>
                <c:pt idx="112">
                  <c:v>9.2311204897216309E-2</c:v>
                </c:pt>
                <c:pt idx="113">
                  <c:v>1.0000000000000002</c:v>
                </c:pt>
                <c:pt idx="114">
                  <c:v>1.0984381569895412E-2</c:v>
                </c:pt>
                <c:pt idx="115">
                  <c:v>3.0753139199747079E-2</c:v>
                </c:pt>
                <c:pt idx="116">
                  <c:v>1.073014073172896E-2</c:v>
                </c:pt>
                <c:pt idx="117">
                  <c:v>1.0677196773251081E-2</c:v>
                </c:pt>
                <c:pt idx="118">
                  <c:v>0.19047457137156612</c:v>
                </c:pt>
                <c:pt idx="119">
                  <c:v>6.8604026076553928E-2</c:v>
                </c:pt>
                <c:pt idx="120">
                  <c:v>7.3495381854044292E-2</c:v>
                </c:pt>
                <c:pt idx="121">
                  <c:v>9.5609571796473718E-3</c:v>
                </c:pt>
                <c:pt idx="122">
                  <c:v>7.406661129422433E-3</c:v>
                </c:pt>
                <c:pt idx="123">
                  <c:v>9.7204294698169227E-2</c:v>
                </c:pt>
                <c:pt idx="124">
                  <c:v>7.6949110964847764E-3</c:v>
                </c:pt>
                <c:pt idx="125">
                  <c:v>3.1880848984002265E-2</c:v>
                </c:pt>
                <c:pt idx="126">
                  <c:v>3.8080771095596225E-2</c:v>
                </c:pt>
                <c:pt idx="127">
                  <c:v>2.1798663038276007E-2</c:v>
                </c:pt>
                <c:pt idx="128">
                  <c:v>9.9028848071927911E-2</c:v>
                </c:pt>
                <c:pt idx="129">
                  <c:v>2.1175354204246984E-2</c:v>
                </c:pt>
                <c:pt idx="130">
                  <c:v>5.7403408286395868E-2</c:v>
                </c:pt>
                <c:pt idx="131">
                  <c:v>0.18504313463104691</c:v>
                </c:pt>
                <c:pt idx="132">
                  <c:v>2.8003310007997221E-2</c:v>
                </c:pt>
                <c:pt idx="133">
                  <c:v>1</c:v>
                </c:pt>
                <c:pt idx="13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C2-4BAD-9391-1AB31468C221}"/>
            </c:ext>
          </c:extLst>
        </c:ser>
        <c:ser>
          <c:idx val="3"/>
          <c:order val="3"/>
          <c:tx>
            <c:strRef>
              <c:f>'Κατανομές 2'!$L$2</c:f>
              <c:strCache>
                <c:ptCount val="1"/>
                <c:pt idx="0">
                  <c:v>Συγχρ. ΔΔ Πληρωμών - Σύνολο (Ποσοστό)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'Κατανομές 2'!$B$3:$B$137</c:f>
              <c:strCache>
                <c:ptCount val="135"/>
                <c:pt idx="0">
                  <c:v>Ανατολική Μακεδονία Θράκη</c:v>
                </c:pt>
                <c:pt idx="1">
                  <c:v>2c</c:v>
                </c:pt>
                <c:pt idx="2">
                  <c:v>3a</c:v>
                </c:pt>
                <c:pt idx="3">
                  <c:v>4c</c:v>
                </c:pt>
                <c:pt idx="4">
                  <c:v>6c</c:v>
                </c:pt>
                <c:pt idx="5">
                  <c:v>6e</c:v>
                </c:pt>
                <c:pt idx="6">
                  <c:v>7b</c:v>
                </c:pt>
                <c:pt idx="7">
                  <c:v>8iii</c:v>
                </c:pt>
                <c:pt idx="8">
                  <c:v>8v</c:v>
                </c:pt>
                <c:pt idx="9">
                  <c:v>9i</c:v>
                </c:pt>
                <c:pt idx="10">
                  <c:v>Τεχνική Βοήθεια</c:v>
                </c:pt>
                <c:pt idx="11">
                  <c:v>Κεντρική Μακεδονία</c:v>
                </c:pt>
                <c:pt idx="12">
                  <c:v>10a</c:v>
                </c:pt>
                <c:pt idx="13">
                  <c:v>2c</c:v>
                </c:pt>
                <c:pt idx="14">
                  <c:v>4e</c:v>
                </c:pt>
                <c:pt idx="15">
                  <c:v>5a</c:v>
                </c:pt>
                <c:pt idx="16">
                  <c:v>6c</c:v>
                </c:pt>
                <c:pt idx="17">
                  <c:v>6e</c:v>
                </c:pt>
                <c:pt idx="18">
                  <c:v>8iii</c:v>
                </c:pt>
                <c:pt idx="19">
                  <c:v>8v</c:v>
                </c:pt>
                <c:pt idx="20">
                  <c:v>9i</c:v>
                </c:pt>
                <c:pt idx="21">
                  <c:v>9iii</c:v>
                </c:pt>
                <c:pt idx="22">
                  <c:v>9iv</c:v>
                </c:pt>
                <c:pt idx="23">
                  <c:v>9vi</c:v>
                </c:pt>
                <c:pt idx="24">
                  <c:v>Θεσσαλία</c:v>
                </c:pt>
                <c:pt idx="25">
                  <c:v>3a</c:v>
                </c:pt>
                <c:pt idx="26">
                  <c:v>4e</c:v>
                </c:pt>
                <c:pt idx="27">
                  <c:v>6e</c:v>
                </c:pt>
                <c:pt idx="28">
                  <c:v>8iii</c:v>
                </c:pt>
                <c:pt idx="29">
                  <c:v>9a</c:v>
                </c:pt>
                <c:pt idx="30">
                  <c:v>9b</c:v>
                </c:pt>
                <c:pt idx="31">
                  <c:v>9i</c:v>
                </c:pt>
                <c:pt idx="32">
                  <c:v>9ii</c:v>
                </c:pt>
                <c:pt idx="33">
                  <c:v>9iii</c:v>
                </c:pt>
                <c:pt idx="34">
                  <c:v>9iv</c:v>
                </c:pt>
                <c:pt idx="35">
                  <c:v>Ηπείρου</c:v>
                </c:pt>
                <c:pt idx="36">
                  <c:v>2c</c:v>
                </c:pt>
                <c:pt idx="37">
                  <c:v>6c</c:v>
                </c:pt>
                <c:pt idx="38">
                  <c:v>6e</c:v>
                </c:pt>
                <c:pt idx="39">
                  <c:v>7b</c:v>
                </c:pt>
                <c:pt idx="40">
                  <c:v>9a</c:v>
                </c:pt>
                <c:pt idx="41">
                  <c:v>9vi</c:v>
                </c:pt>
                <c:pt idx="42">
                  <c:v>Δυτική Ελλάδα</c:v>
                </c:pt>
                <c:pt idx="43">
                  <c:v>1b,3a</c:v>
                </c:pt>
                <c:pt idx="44">
                  <c:v>2b</c:v>
                </c:pt>
                <c:pt idx="45">
                  <c:v>2c</c:v>
                </c:pt>
                <c:pt idx="46">
                  <c:v>3a</c:v>
                </c:pt>
                <c:pt idx="47">
                  <c:v>4e</c:v>
                </c:pt>
                <c:pt idx="48">
                  <c:v>6b</c:v>
                </c:pt>
                <c:pt idx="49">
                  <c:v>6c</c:v>
                </c:pt>
                <c:pt idx="50">
                  <c:v>6d</c:v>
                </c:pt>
                <c:pt idx="51">
                  <c:v>6e</c:v>
                </c:pt>
                <c:pt idx="52">
                  <c:v>7a</c:v>
                </c:pt>
                <c:pt idx="53">
                  <c:v>7b</c:v>
                </c:pt>
                <c:pt idx="54">
                  <c:v>7c</c:v>
                </c:pt>
                <c:pt idx="55">
                  <c:v>8iii</c:v>
                </c:pt>
                <c:pt idx="56">
                  <c:v>8v</c:v>
                </c:pt>
                <c:pt idx="57">
                  <c:v>Δυτική Μακεδονία</c:v>
                </c:pt>
                <c:pt idx="58">
                  <c:v>3a</c:v>
                </c:pt>
                <c:pt idx="59">
                  <c:v>3d</c:v>
                </c:pt>
                <c:pt idx="60">
                  <c:v>4c</c:v>
                </c:pt>
                <c:pt idx="61">
                  <c:v>6b</c:v>
                </c:pt>
                <c:pt idx="62">
                  <c:v>6c</c:v>
                </c:pt>
                <c:pt idx="63">
                  <c:v>6d</c:v>
                </c:pt>
                <c:pt idx="64">
                  <c:v>6e</c:v>
                </c:pt>
                <c:pt idx="65">
                  <c:v>7b</c:v>
                </c:pt>
                <c:pt idx="66">
                  <c:v>8iii</c:v>
                </c:pt>
                <c:pt idx="67">
                  <c:v>9a</c:v>
                </c:pt>
                <c:pt idx="68">
                  <c:v>Στερεά Ελλάδα</c:v>
                </c:pt>
                <c:pt idx="69">
                  <c:v>5a</c:v>
                </c:pt>
                <c:pt idx="70">
                  <c:v>6c</c:v>
                </c:pt>
                <c:pt idx="71">
                  <c:v>6e</c:v>
                </c:pt>
                <c:pt idx="72">
                  <c:v>7b</c:v>
                </c:pt>
                <c:pt idx="73">
                  <c:v>8v</c:v>
                </c:pt>
                <c:pt idx="74">
                  <c:v>Πελοπόννησος</c:v>
                </c:pt>
                <c:pt idx="75">
                  <c:v>3a</c:v>
                </c:pt>
                <c:pt idx="76">
                  <c:v>4c</c:v>
                </c:pt>
                <c:pt idx="77">
                  <c:v>6a</c:v>
                </c:pt>
                <c:pt idx="78">
                  <c:v>6b</c:v>
                </c:pt>
                <c:pt idx="79">
                  <c:v>6c</c:v>
                </c:pt>
                <c:pt idx="80">
                  <c:v>6d</c:v>
                </c:pt>
                <c:pt idx="81">
                  <c:v>6e</c:v>
                </c:pt>
                <c:pt idx="82">
                  <c:v>7b</c:v>
                </c:pt>
                <c:pt idx="83">
                  <c:v>9b</c:v>
                </c:pt>
                <c:pt idx="84">
                  <c:v>9d</c:v>
                </c:pt>
                <c:pt idx="85">
                  <c:v>9i</c:v>
                </c:pt>
                <c:pt idx="86">
                  <c:v>9vi</c:v>
                </c:pt>
                <c:pt idx="87">
                  <c:v>Ιόνια Νησιά</c:v>
                </c:pt>
                <c:pt idx="88">
                  <c:v>2c</c:v>
                </c:pt>
                <c:pt idx="89">
                  <c:v>6c</c:v>
                </c:pt>
                <c:pt idx="90">
                  <c:v>6e</c:v>
                </c:pt>
                <c:pt idx="91">
                  <c:v>Βόρειο Αιγαίο</c:v>
                </c:pt>
                <c:pt idx="92">
                  <c:v>2c</c:v>
                </c:pt>
                <c:pt idx="93">
                  <c:v>4c</c:v>
                </c:pt>
                <c:pt idx="94">
                  <c:v>5a</c:v>
                </c:pt>
                <c:pt idx="95">
                  <c:v>5a,6b</c:v>
                </c:pt>
                <c:pt idx="96">
                  <c:v>6a</c:v>
                </c:pt>
                <c:pt idx="97">
                  <c:v>6b</c:v>
                </c:pt>
                <c:pt idx="98">
                  <c:v>6c</c:v>
                </c:pt>
                <c:pt idx="99">
                  <c:v>6e</c:v>
                </c:pt>
                <c:pt idx="100">
                  <c:v>7b</c:v>
                </c:pt>
                <c:pt idx="101">
                  <c:v>9i</c:v>
                </c:pt>
                <c:pt idx="102">
                  <c:v>Κρήτη</c:v>
                </c:pt>
                <c:pt idx="103">
                  <c:v>2b</c:v>
                </c:pt>
                <c:pt idx="104">
                  <c:v>2c</c:v>
                </c:pt>
                <c:pt idx="105">
                  <c:v>4c</c:v>
                </c:pt>
                <c:pt idx="106">
                  <c:v>5b</c:v>
                </c:pt>
                <c:pt idx="107">
                  <c:v>6a</c:v>
                </c:pt>
                <c:pt idx="108">
                  <c:v>6b</c:v>
                </c:pt>
                <c:pt idx="109">
                  <c:v>6c</c:v>
                </c:pt>
                <c:pt idx="110">
                  <c:v>6d</c:v>
                </c:pt>
                <c:pt idx="111">
                  <c:v>6e</c:v>
                </c:pt>
                <c:pt idx="112">
                  <c:v>7b</c:v>
                </c:pt>
                <c:pt idx="113">
                  <c:v>Αττική</c:v>
                </c:pt>
                <c:pt idx="114">
                  <c:v>10a</c:v>
                </c:pt>
                <c:pt idx="115">
                  <c:v>1b</c:v>
                </c:pt>
                <c:pt idx="116">
                  <c:v>2c</c:v>
                </c:pt>
                <c:pt idx="117">
                  <c:v>3a</c:v>
                </c:pt>
                <c:pt idx="118">
                  <c:v>3c</c:v>
                </c:pt>
                <c:pt idx="119">
                  <c:v>3c,3d</c:v>
                </c:pt>
                <c:pt idx="120">
                  <c:v>3d</c:v>
                </c:pt>
                <c:pt idx="121">
                  <c:v>4c</c:v>
                </c:pt>
                <c:pt idx="122">
                  <c:v>5a</c:v>
                </c:pt>
                <c:pt idx="123">
                  <c:v>6c</c:v>
                </c:pt>
                <c:pt idx="124">
                  <c:v>6e</c:v>
                </c:pt>
                <c:pt idx="125">
                  <c:v>8iii</c:v>
                </c:pt>
                <c:pt idx="126">
                  <c:v>8v</c:v>
                </c:pt>
                <c:pt idx="127">
                  <c:v>9a</c:v>
                </c:pt>
                <c:pt idx="128">
                  <c:v>9i</c:v>
                </c:pt>
                <c:pt idx="129">
                  <c:v>9ii</c:v>
                </c:pt>
                <c:pt idx="130">
                  <c:v>9iii</c:v>
                </c:pt>
                <c:pt idx="131">
                  <c:v>9iv</c:v>
                </c:pt>
                <c:pt idx="132">
                  <c:v>Τεχνική Βοήθεια</c:v>
                </c:pt>
                <c:pt idx="133">
                  <c:v>Νότιο Αιγαίο</c:v>
                </c:pt>
                <c:pt idx="134">
                  <c:v>6e</c:v>
                </c:pt>
              </c:strCache>
            </c:strRef>
          </c:cat>
          <c:val>
            <c:numRef>
              <c:f>'Κατανομές 2'!$L$3:$L$137</c:f>
              <c:numCache>
                <c:formatCode>0.00%</c:formatCode>
                <c:ptCount val="135"/>
                <c:pt idx="0">
                  <c:v>0.99999999999999989</c:v>
                </c:pt>
                <c:pt idx="1">
                  <c:v>2.8149001555261944E-2</c:v>
                </c:pt>
                <c:pt idx="2">
                  <c:v>1.0354062977900966E-2</c:v>
                </c:pt>
                <c:pt idx="3">
                  <c:v>4.6014701148404495E-2</c:v>
                </c:pt>
                <c:pt idx="4">
                  <c:v>0.5086978254315111</c:v>
                </c:pt>
                <c:pt idx="5">
                  <c:v>0.29197977656608332</c:v>
                </c:pt>
                <c:pt idx="6">
                  <c:v>5.8987458522444219E-2</c:v>
                </c:pt>
                <c:pt idx="7">
                  <c:v>3.8535918988425115E-2</c:v>
                </c:pt>
                <c:pt idx="8">
                  <c:v>3.006903960717836E-3</c:v>
                </c:pt>
                <c:pt idx="9">
                  <c:v>2.1788470072229642E-3</c:v>
                </c:pt>
                <c:pt idx="10">
                  <c:v>1.2095503842027998E-2</c:v>
                </c:pt>
                <c:pt idx="11">
                  <c:v>1</c:v>
                </c:pt>
                <c:pt idx="12">
                  <c:v>2.6266451006667968E-2</c:v>
                </c:pt>
                <c:pt idx="13">
                  <c:v>3.6791293525900957E-2</c:v>
                </c:pt>
                <c:pt idx="14">
                  <c:v>0.14664131272139594</c:v>
                </c:pt>
                <c:pt idx="15">
                  <c:v>3.6619881201064922E-2</c:v>
                </c:pt>
                <c:pt idx="16">
                  <c:v>1.7661674342190525E-2</c:v>
                </c:pt>
                <c:pt idx="17">
                  <c:v>0.29479825562196071</c:v>
                </c:pt>
                <c:pt idx="18">
                  <c:v>0.10097852999345699</c:v>
                </c:pt>
                <c:pt idx="19">
                  <c:v>1.7712709297902543E-2</c:v>
                </c:pt>
                <c:pt idx="20">
                  <c:v>8.0199545729906119E-2</c:v>
                </c:pt>
                <c:pt idx="21">
                  <c:v>5.4681693001866406E-2</c:v>
                </c:pt>
                <c:pt idx="22">
                  <c:v>0.14257204396448933</c:v>
                </c:pt>
                <c:pt idx="23">
                  <c:v>4.507660959319746E-2</c:v>
                </c:pt>
                <c:pt idx="24">
                  <c:v>1</c:v>
                </c:pt>
                <c:pt idx="25">
                  <c:v>0.10572837341146966</c:v>
                </c:pt>
                <c:pt idx="26">
                  <c:v>0.18741426170574405</c:v>
                </c:pt>
                <c:pt idx="27">
                  <c:v>0.58716547636903305</c:v>
                </c:pt>
                <c:pt idx="28">
                  <c:v>4.4891257266580741E-3</c:v>
                </c:pt>
                <c:pt idx="29">
                  <c:v>0</c:v>
                </c:pt>
                <c:pt idx="30">
                  <c:v>3.9917018145259657E-2</c:v>
                </c:pt>
                <c:pt idx="31">
                  <c:v>1.1392991449114414E-2</c:v>
                </c:pt>
                <c:pt idx="32">
                  <c:v>5.1723566094005066E-2</c:v>
                </c:pt>
                <c:pt idx="33">
                  <c:v>0</c:v>
                </c:pt>
                <c:pt idx="34">
                  <c:v>1.2169187098716045E-2</c:v>
                </c:pt>
                <c:pt idx="35">
                  <c:v>1.0000000000000002</c:v>
                </c:pt>
                <c:pt idx="36">
                  <c:v>1.6676197892477255E-3</c:v>
                </c:pt>
                <c:pt idx="37">
                  <c:v>0.27836226449909035</c:v>
                </c:pt>
                <c:pt idx="38">
                  <c:v>3.4869336122987316E-2</c:v>
                </c:pt>
                <c:pt idx="39">
                  <c:v>0.66184476565309081</c:v>
                </c:pt>
                <c:pt idx="40">
                  <c:v>1.8948317728302605E-2</c:v>
                </c:pt>
                <c:pt idx="41">
                  <c:v>4.3076962072812822E-3</c:v>
                </c:pt>
                <c:pt idx="42">
                  <c:v>1.0000000000000002</c:v>
                </c:pt>
                <c:pt idx="43">
                  <c:v>3.8018518201878584E-3</c:v>
                </c:pt>
                <c:pt idx="44">
                  <c:v>2.1326990908726476E-3</c:v>
                </c:pt>
                <c:pt idx="45">
                  <c:v>3.4860179815467213E-2</c:v>
                </c:pt>
                <c:pt idx="46">
                  <c:v>1.8802611217218441E-2</c:v>
                </c:pt>
                <c:pt idx="47">
                  <c:v>5.8506235757283469E-2</c:v>
                </c:pt>
                <c:pt idx="48">
                  <c:v>0.10047926224206449</c:v>
                </c:pt>
                <c:pt idx="49">
                  <c:v>0.13920793144899235</c:v>
                </c:pt>
                <c:pt idx="50">
                  <c:v>6.9061447483128868E-2</c:v>
                </c:pt>
                <c:pt idx="51">
                  <c:v>0.28365162693826346</c:v>
                </c:pt>
                <c:pt idx="52">
                  <c:v>6.6669596195515221E-3</c:v>
                </c:pt>
                <c:pt idx="53">
                  <c:v>0.20829787423447052</c:v>
                </c:pt>
                <c:pt idx="54">
                  <c:v>6.5100297022343004E-2</c:v>
                </c:pt>
                <c:pt idx="55">
                  <c:v>0</c:v>
                </c:pt>
                <c:pt idx="56">
                  <c:v>9.431023310156288E-3</c:v>
                </c:pt>
                <c:pt idx="57">
                  <c:v>1</c:v>
                </c:pt>
                <c:pt idx="58">
                  <c:v>4.8421141558282609E-2</c:v>
                </c:pt>
                <c:pt idx="59">
                  <c:v>2.8838198342837532E-2</c:v>
                </c:pt>
                <c:pt idx="60">
                  <c:v>0.23307079683115517</c:v>
                </c:pt>
                <c:pt idx="61">
                  <c:v>0.38564591742625409</c:v>
                </c:pt>
                <c:pt idx="62">
                  <c:v>0.17196869973646264</c:v>
                </c:pt>
                <c:pt idx="63">
                  <c:v>0</c:v>
                </c:pt>
                <c:pt idx="64">
                  <c:v>0</c:v>
                </c:pt>
                <c:pt idx="65">
                  <c:v>0.12713318970530491</c:v>
                </c:pt>
                <c:pt idx="66">
                  <c:v>0</c:v>
                </c:pt>
                <c:pt idx="67">
                  <c:v>4.9220563997030998E-3</c:v>
                </c:pt>
                <c:pt idx="68">
                  <c:v>1</c:v>
                </c:pt>
                <c:pt idx="69">
                  <c:v>0.42998131272549472</c:v>
                </c:pt>
                <c:pt idx="70">
                  <c:v>0.25895542862443505</c:v>
                </c:pt>
                <c:pt idx="71">
                  <c:v>0</c:v>
                </c:pt>
                <c:pt idx="72">
                  <c:v>0.31106325865007023</c:v>
                </c:pt>
                <c:pt idx="73">
                  <c:v>0</c:v>
                </c:pt>
                <c:pt idx="74">
                  <c:v>1</c:v>
                </c:pt>
                <c:pt idx="75">
                  <c:v>5.8935623128546055E-2</c:v>
                </c:pt>
                <c:pt idx="76">
                  <c:v>3.2461770107613468E-2</c:v>
                </c:pt>
                <c:pt idx="77">
                  <c:v>0.1199291459827941</c:v>
                </c:pt>
                <c:pt idx="78">
                  <c:v>2.0782409807771754E-2</c:v>
                </c:pt>
                <c:pt idx="79">
                  <c:v>0.11143019575589627</c:v>
                </c:pt>
                <c:pt idx="80">
                  <c:v>1.4240626216809325E-2</c:v>
                </c:pt>
                <c:pt idx="81">
                  <c:v>0.18691078463074776</c:v>
                </c:pt>
                <c:pt idx="82">
                  <c:v>0</c:v>
                </c:pt>
                <c:pt idx="83">
                  <c:v>0.14610124802226288</c:v>
                </c:pt>
                <c:pt idx="84">
                  <c:v>8.3978696990954685E-2</c:v>
                </c:pt>
                <c:pt idx="85">
                  <c:v>0</c:v>
                </c:pt>
                <c:pt idx="86">
                  <c:v>0.22522949935660372</c:v>
                </c:pt>
                <c:pt idx="87">
                  <c:v>1</c:v>
                </c:pt>
                <c:pt idx="88">
                  <c:v>5.3793118594491457E-2</c:v>
                </c:pt>
                <c:pt idx="89">
                  <c:v>0.71846012455479558</c:v>
                </c:pt>
                <c:pt idx="90">
                  <c:v>0.22774675685071294</c:v>
                </c:pt>
                <c:pt idx="91">
                  <c:v>1</c:v>
                </c:pt>
                <c:pt idx="92">
                  <c:v>5.9594987909487453E-2</c:v>
                </c:pt>
                <c:pt idx="93">
                  <c:v>6.5698974513179395E-2</c:v>
                </c:pt>
                <c:pt idx="94">
                  <c:v>8.5183076476566741E-3</c:v>
                </c:pt>
                <c:pt idx="95">
                  <c:v>0.15895262794374457</c:v>
                </c:pt>
                <c:pt idx="96">
                  <c:v>0</c:v>
                </c:pt>
                <c:pt idx="97">
                  <c:v>4.9657585892459659E-2</c:v>
                </c:pt>
                <c:pt idx="98">
                  <c:v>4.317747169491E-2</c:v>
                </c:pt>
                <c:pt idx="99">
                  <c:v>0.20112754023159649</c:v>
                </c:pt>
                <c:pt idx="100">
                  <c:v>0.39766000305551746</c:v>
                </c:pt>
                <c:pt idx="101">
                  <c:v>1.5612501111448301E-2</c:v>
                </c:pt>
                <c:pt idx="102">
                  <c:v>1</c:v>
                </c:pt>
                <c:pt idx="103">
                  <c:v>0.35197891041380552</c:v>
                </c:pt>
                <c:pt idx="104">
                  <c:v>2.871341445710994E-2</c:v>
                </c:pt>
                <c:pt idx="105">
                  <c:v>6.0317030225141559E-2</c:v>
                </c:pt>
                <c:pt idx="106">
                  <c:v>0.1785743003662805</c:v>
                </c:pt>
                <c:pt idx="107">
                  <c:v>5.2207439227323757E-3</c:v>
                </c:pt>
                <c:pt idx="108">
                  <c:v>0.10428119357938904</c:v>
                </c:pt>
                <c:pt idx="109">
                  <c:v>0.18675547305502271</c:v>
                </c:pt>
                <c:pt idx="110">
                  <c:v>4.1153688029615309E-3</c:v>
                </c:pt>
                <c:pt idx="111">
                  <c:v>4.7684596480427562E-2</c:v>
                </c:pt>
                <c:pt idx="112">
                  <c:v>3.235896869712928E-2</c:v>
                </c:pt>
                <c:pt idx="113">
                  <c:v>1</c:v>
                </c:pt>
                <c:pt idx="114">
                  <c:v>1.157865236400251E-2</c:v>
                </c:pt>
                <c:pt idx="115">
                  <c:v>2.6193613631152062E-2</c:v>
                </c:pt>
                <c:pt idx="116">
                  <c:v>1.3641651851814844E-2</c:v>
                </c:pt>
                <c:pt idx="117">
                  <c:v>1.1742477352356539E-2</c:v>
                </c:pt>
                <c:pt idx="118">
                  <c:v>0.20221270868522145</c:v>
                </c:pt>
                <c:pt idx="119">
                  <c:v>6.8421349129436079E-2</c:v>
                </c:pt>
                <c:pt idx="120">
                  <c:v>9.5386077339487521E-2</c:v>
                </c:pt>
                <c:pt idx="121">
                  <c:v>9.986986394383961E-3</c:v>
                </c:pt>
                <c:pt idx="122">
                  <c:v>7.5097764922186089E-3</c:v>
                </c:pt>
                <c:pt idx="123">
                  <c:v>8.942371509475773E-2</c:v>
                </c:pt>
                <c:pt idx="124">
                  <c:v>9.9868504177230543E-3</c:v>
                </c:pt>
                <c:pt idx="125">
                  <c:v>4.1376601496890146E-2</c:v>
                </c:pt>
                <c:pt idx="126">
                  <c:v>4.2864536172686957E-2</c:v>
                </c:pt>
                <c:pt idx="127">
                  <c:v>4.9827513482721261E-3</c:v>
                </c:pt>
                <c:pt idx="128">
                  <c:v>0.11378823521467005</c:v>
                </c:pt>
                <c:pt idx="129">
                  <c:v>1.4495225750807833E-2</c:v>
                </c:pt>
                <c:pt idx="130">
                  <c:v>6.5583713958613565E-2</c:v>
                </c:pt>
                <c:pt idx="131">
                  <c:v>0.14187954865150482</c:v>
                </c:pt>
                <c:pt idx="132">
                  <c:v>2.894552865400022E-2</c:v>
                </c:pt>
                <c:pt idx="133">
                  <c:v>1</c:v>
                </c:pt>
                <c:pt idx="13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C2-4BAD-9391-1AB31468C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73588255"/>
        <c:axId val="173592831"/>
      </c:barChart>
      <c:catAx>
        <c:axId val="1735882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73592831"/>
        <c:crosses val="autoZero"/>
        <c:auto val="1"/>
        <c:lblAlgn val="ctr"/>
        <c:lblOffset val="100"/>
        <c:noMultiLvlLbl val="0"/>
      </c:catAx>
      <c:valAx>
        <c:axId val="173592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7358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/>
              <a:t>Στοιχεία υλοποίησης ενταγμένων έργων χωρικών Στρατηγικών ανά Επενδυτική Προτεραιότητα στην</a:t>
            </a:r>
            <a:r>
              <a:rPr lang="el-GR" baseline="0"/>
              <a:t> Περιφέρεια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'Κατανομές 2'!$O$2</c:f>
              <c:strCache>
                <c:ptCount val="1"/>
                <c:pt idx="0">
                  <c:v>% νομικών δεσμεύσεων (σύνολο) στα ενταγμένα (σύνολο)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'Κατανομές 2'!$B$3:$B$137</c:f>
              <c:strCache>
                <c:ptCount val="135"/>
                <c:pt idx="0">
                  <c:v>Ανατολική Μακεδονία Θράκη</c:v>
                </c:pt>
                <c:pt idx="1">
                  <c:v>2c</c:v>
                </c:pt>
                <c:pt idx="2">
                  <c:v>3a</c:v>
                </c:pt>
                <c:pt idx="3">
                  <c:v>4c</c:v>
                </c:pt>
                <c:pt idx="4">
                  <c:v>6c</c:v>
                </c:pt>
                <c:pt idx="5">
                  <c:v>6e</c:v>
                </c:pt>
                <c:pt idx="6">
                  <c:v>7b</c:v>
                </c:pt>
                <c:pt idx="7">
                  <c:v>8iii</c:v>
                </c:pt>
                <c:pt idx="8">
                  <c:v>8v</c:v>
                </c:pt>
                <c:pt idx="9">
                  <c:v>9i</c:v>
                </c:pt>
                <c:pt idx="10">
                  <c:v>Τεχνική Βοήθεια</c:v>
                </c:pt>
                <c:pt idx="11">
                  <c:v>Κεντρική Μακεδονία</c:v>
                </c:pt>
                <c:pt idx="12">
                  <c:v>10a</c:v>
                </c:pt>
                <c:pt idx="13">
                  <c:v>2c</c:v>
                </c:pt>
                <c:pt idx="14">
                  <c:v>4e</c:v>
                </c:pt>
                <c:pt idx="15">
                  <c:v>5a</c:v>
                </c:pt>
                <c:pt idx="16">
                  <c:v>6c</c:v>
                </c:pt>
                <c:pt idx="17">
                  <c:v>6e</c:v>
                </c:pt>
                <c:pt idx="18">
                  <c:v>8iii</c:v>
                </c:pt>
                <c:pt idx="19">
                  <c:v>8v</c:v>
                </c:pt>
                <c:pt idx="20">
                  <c:v>9i</c:v>
                </c:pt>
                <c:pt idx="21">
                  <c:v>9iii</c:v>
                </c:pt>
                <c:pt idx="22">
                  <c:v>9iv</c:v>
                </c:pt>
                <c:pt idx="23">
                  <c:v>9vi</c:v>
                </c:pt>
                <c:pt idx="24">
                  <c:v>Θεσσαλία</c:v>
                </c:pt>
                <c:pt idx="25">
                  <c:v>3a</c:v>
                </c:pt>
                <c:pt idx="26">
                  <c:v>4e</c:v>
                </c:pt>
                <c:pt idx="27">
                  <c:v>6e</c:v>
                </c:pt>
                <c:pt idx="28">
                  <c:v>8iii</c:v>
                </c:pt>
                <c:pt idx="29">
                  <c:v>9a</c:v>
                </c:pt>
                <c:pt idx="30">
                  <c:v>9b</c:v>
                </c:pt>
                <c:pt idx="31">
                  <c:v>9i</c:v>
                </c:pt>
                <c:pt idx="32">
                  <c:v>9ii</c:v>
                </c:pt>
                <c:pt idx="33">
                  <c:v>9iii</c:v>
                </c:pt>
                <c:pt idx="34">
                  <c:v>9iv</c:v>
                </c:pt>
                <c:pt idx="35">
                  <c:v>Ηπείρου</c:v>
                </c:pt>
                <c:pt idx="36">
                  <c:v>2c</c:v>
                </c:pt>
                <c:pt idx="37">
                  <c:v>6c</c:v>
                </c:pt>
                <c:pt idx="38">
                  <c:v>6e</c:v>
                </c:pt>
                <c:pt idx="39">
                  <c:v>7b</c:v>
                </c:pt>
                <c:pt idx="40">
                  <c:v>9a</c:v>
                </c:pt>
                <c:pt idx="41">
                  <c:v>9vi</c:v>
                </c:pt>
                <c:pt idx="42">
                  <c:v>Δυτική Ελλάδα</c:v>
                </c:pt>
                <c:pt idx="43">
                  <c:v>1b,3a</c:v>
                </c:pt>
                <c:pt idx="44">
                  <c:v>2b</c:v>
                </c:pt>
                <c:pt idx="45">
                  <c:v>2c</c:v>
                </c:pt>
                <c:pt idx="46">
                  <c:v>3a</c:v>
                </c:pt>
                <c:pt idx="47">
                  <c:v>4e</c:v>
                </c:pt>
                <c:pt idx="48">
                  <c:v>6b</c:v>
                </c:pt>
                <c:pt idx="49">
                  <c:v>6c</c:v>
                </c:pt>
                <c:pt idx="50">
                  <c:v>6d</c:v>
                </c:pt>
                <c:pt idx="51">
                  <c:v>6e</c:v>
                </c:pt>
                <c:pt idx="52">
                  <c:v>7a</c:v>
                </c:pt>
                <c:pt idx="53">
                  <c:v>7b</c:v>
                </c:pt>
                <c:pt idx="54">
                  <c:v>7c</c:v>
                </c:pt>
                <c:pt idx="55">
                  <c:v>8iii</c:v>
                </c:pt>
                <c:pt idx="56">
                  <c:v>8v</c:v>
                </c:pt>
                <c:pt idx="57">
                  <c:v>Δυτική Μακεδονία</c:v>
                </c:pt>
                <c:pt idx="58">
                  <c:v>3a</c:v>
                </c:pt>
                <c:pt idx="59">
                  <c:v>3d</c:v>
                </c:pt>
                <c:pt idx="60">
                  <c:v>4c</c:v>
                </c:pt>
                <c:pt idx="61">
                  <c:v>6b</c:v>
                </c:pt>
                <c:pt idx="62">
                  <c:v>6c</c:v>
                </c:pt>
                <c:pt idx="63">
                  <c:v>6d</c:v>
                </c:pt>
                <c:pt idx="64">
                  <c:v>6e</c:v>
                </c:pt>
                <c:pt idx="65">
                  <c:v>7b</c:v>
                </c:pt>
                <c:pt idx="66">
                  <c:v>8iii</c:v>
                </c:pt>
                <c:pt idx="67">
                  <c:v>9a</c:v>
                </c:pt>
                <c:pt idx="68">
                  <c:v>Στερεά Ελλάδα</c:v>
                </c:pt>
                <c:pt idx="69">
                  <c:v>5a</c:v>
                </c:pt>
                <c:pt idx="70">
                  <c:v>6c</c:v>
                </c:pt>
                <c:pt idx="71">
                  <c:v>6e</c:v>
                </c:pt>
                <c:pt idx="72">
                  <c:v>7b</c:v>
                </c:pt>
                <c:pt idx="73">
                  <c:v>8v</c:v>
                </c:pt>
                <c:pt idx="74">
                  <c:v>Πελοπόννησος</c:v>
                </c:pt>
                <c:pt idx="75">
                  <c:v>3a</c:v>
                </c:pt>
                <c:pt idx="76">
                  <c:v>4c</c:v>
                </c:pt>
                <c:pt idx="77">
                  <c:v>6a</c:v>
                </c:pt>
                <c:pt idx="78">
                  <c:v>6b</c:v>
                </c:pt>
                <c:pt idx="79">
                  <c:v>6c</c:v>
                </c:pt>
                <c:pt idx="80">
                  <c:v>6d</c:v>
                </c:pt>
                <c:pt idx="81">
                  <c:v>6e</c:v>
                </c:pt>
                <c:pt idx="82">
                  <c:v>7b</c:v>
                </c:pt>
                <c:pt idx="83">
                  <c:v>9b</c:v>
                </c:pt>
                <c:pt idx="84">
                  <c:v>9d</c:v>
                </c:pt>
                <c:pt idx="85">
                  <c:v>9i</c:v>
                </c:pt>
                <c:pt idx="86">
                  <c:v>9vi</c:v>
                </c:pt>
                <c:pt idx="87">
                  <c:v>Ιόνια Νησιά</c:v>
                </c:pt>
                <c:pt idx="88">
                  <c:v>2c</c:v>
                </c:pt>
                <c:pt idx="89">
                  <c:v>6c</c:v>
                </c:pt>
                <c:pt idx="90">
                  <c:v>6e</c:v>
                </c:pt>
                <c:pt idx="91">
                  <c:v>Βόρειο Αιγαίο</c:v>
                </c:pt>
                <c:pt idx="92">
                  <c:v>2c</c:v>
                </c:pt>
                <c:pt idx="93">
                  <c:v>4c</c:v>
                </c:pt>
                <c:pt idx="94">
                  <c:v>5a</c:v>
                </c:pt>
                <c:pt idx="95">
                  <c:v>5a,6b</c:v>
                </c:pt>
                <c:pt idx="96">
                  <c:v>6a</c:v>
                </c:pt>
                <c:pt idx="97">
                  <c:v>6b</c:v>
                </c:pt>
                <c:pt idx="98">
                  <c:v>6c</c:v>
                </c:pt>
                <c:pt idx="99">
                  <c:v>6e</c:v>
                </c:pt>
                <c:pt idx="100">
                  <c:v>7b</c:v>
                </c:pt>
                <c:pt idx="101">
                  <c:v>9i</c:v>
                </c:pt>
                <c:pt idx="102">
                  <c:v>Κρήτη</c:v>
                </c:pt>
                <c:pt idx="103">
                  <c:v>2b</c:v>
                </c:pt>
                <c:pt idx="104">
                  <c:v>2c</c:v>
                </c:pt>
                <c:pt idx="105">
                  <c:v>4c</c:v>
                </c:pt>
                <c:pt idx="106">
                  <c:v>5b</c:v>
                </c:pt>
                <c:pt idx="107">
                  <c:v>6a</c:v>
                </c:pt>
                <c:pt idx="108">
                  <c:v>6b</c:v>
                </c:pt>
                <c:pt idx="109">
                  <c:v>6c</c:v>
                </c:pt>
                <c:pt idx="110">
                  <c:v>6d</c:v>
                </c:pt>
                <c:pt idx="111">
                  <c:v>6e</c:v>
                </c:pt>
                <c:pt idx="112">
                  <c:v>7b</c:v>
                </c:pt>
                <c:pt idx="113">
                  <c:v>Αττική</c:v>
                </c:pt>
                <c:pt idx="114">
                  <c:v>10a</c:v>
                </c:pt>
                <c:pt idx="115">
                  <c:v>1b</c:v>
                </c:pt>
                <c:pt idx="116">
                  <c:v>2c</c:v>
                </c:pt>
                <c:pt idx="117">
                  <c:v>3a</c:v>
                </c:pt>
                <c:pt idx="118">
                  <c:v>3c</c:v>
                </c:pt>
                <c:pt idx="119">
                  <c:v>3c,3d</c:v>
                </c:pt>
                <c:pt idx="120">
                  <c:v>3d</c:v>
                </c:pt>
                <c:pt idx="121">
                  <c:v>4c</c:v>
                </c:pt>
                <c:pt idx="122">
                  <c:v>5a</c:v>
                </c:pt>
                <c:pt idx="123">
                  <c:v>6c</c:v>
                </c:pt>
                <c:pt idx="124">
                  <c:v>6e</c:v>
                </c:pt>
                <c:pt idx="125">
                  <c:v>8iii</c:v>
                </c:pt>
                <c:pt idx="126">
                  <c:v>8v</c:v>
                </c:pt>
                <c:pt idx="127">
                  <c:v>9a</c:v>
                </c:pt>
                <c:pt idx="128">
                  <c:v>9i</c:v>
                </c:pt>
                <c:pt idx="129">
                  <c:v>9ii</c:v>
                </c:pt>
                <c:pt idx="130">
                  <c:v>9iii</c:v>
                </c:pt>
                <c:pt idx="131">
                  <c:v>9iv</c:v>
                </c:pt>
                <c:pt idx="132">
                  <c:v>Τεχνική Βοήθεια</c:v>
                </c:pt>
                <c:pt idx="133">
                  <c:v>Νότιο Αιγαίο</c:v>
                </c:pt>
                <c:pt idx="134">
                  <c:v>6e</c:v>
                </c:pt>
              </c:strCache>
            </c:strRef>
          </c:cat>
          <c:val>
            <c:numRef>
              <c:f>'Κατανομές 2'!$O$3:$O$137</c:f>
              <c:numCache>
                <c:formatCode>0.00%</c:formatCode>
                <c:ptCount val="135"/>
                <c:pt idx="0">
                  <c:v>0.72321576751193861</c:v>
                </c:pt>
                <c:pt idx="1">
                  <c:v>0.94704794798237646</c:v>
                </c:pt>
                <c:pt idx="2">
                  <c:v>0.76388402538328004</c:v>
                </c:pt>
                <c:pt idx="3">
                  <c:v>0.87697119515625244</c:v>
                </c:pt>
                <c:pt idx="4">
                  <c:v>0.6211755429848449</c:v>
                </c:pt>
                <c:pt idx="5">
                  <c:v>0.81080749574383515</c:v>
                </c:pt>
                <c:pt idx="6">
                  <c:v>0.87134315885217917</c:v>
                </c:pt>
                <c:pt idx="7">
                  <c:v>0.97047117649236092</c:v>
                </c:pt>
                <c:pt idx="8">
                  <c:v>0.99744897959183676</c:v>
                </c:pt>
                <c:pt idx="9">
                  <c:v>0.99991704347826094</c:v>
                </c:pt>
                <c:pt idx="10">
                  <c:v>0.9284997559388527</c:v>
                </c:pt>
                <c:pt idx="11">
                  <c:v>0.97246320202836134</c:v>
                </c:pt>
                <c:pt idx="12">
                  <c:v>0.98711968679060091</c:v>
                </c:pt>
                <c:pt idx="13">
                  <c:v>1</c:v>
                </c:pt>
                <c:pt idx="14">
                  <c:v>0.96753074180587106</c:v>
                </c:pt>
                <c:pt idx="15">
                  <c:v>0.98410782732951607</c:v>
                </c:pt>
                <c:pt idx="16">
                  <c:v>0.9963343928423356</c:v>
                </c:pt>
                <c:pt idx="17">
                  <c:v>0.95961891121618281</c:v>
                </c:pt>
                <c:pt idx="18">
                  <c:v>0.98986669817762885</c:v>
                </c:pt>
                <c:pt idx="19">
                  <c:v>0.8128835733680897</c:v>
                </c:pt>
                <c:pt idx="20">
                  <c:v>0.99390697636346048</c:v>
                </c:pt>
                <c:pt idx="21">
                  <c:v>0.98123413941999238</c:v>
                </c:pt>
                <c:pt idx="22">
                  <c:v>0.98128653940264776</c:v>
                </c:pt>
                <c:pt idx="23">
                  <c:v>0.99299800958197826</c:v>
                </c:pt>
                <c:pt idx="24">
                  <c:v>0.74310387464847727</c:v>
                </c:pt>
                <c:pt idx="25">
                  <c:v>1</c:v>
                </c:pt>
                <c:pt idx="26">
                  <c:v>0.89144723147852933</c:v>
                </c:pt>
                <c:pt idx="27">
                  <c:v>0.69353756350439855</c:v>
                </c:pt>
                <c:pt idx="28">
                  <c:v>1</c:v>
                </c:pt>
                <c:pt idx="29">
                  <c:v>0.72695916544942463</c:v>
                </c:pt>
                <c:pt idx="30">
                  <c:v>0.60007415364331729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0.84336901137562814</c:v>
                </c:pt>
                <c:pt idx="36">
                  <c:v>0.89103872581433463</c:v>
                </c:pt>
                <c:pt idx="37">
                  <c:v>0.96030764455136686</c:v>
                </c:pt>
                <c:pt idx="38">
                  <c:v>0.86602287674774681</c:v>
                </c:pt>
                <c:pt idx="39">
                  <c:v>0.81870145393735194</c:v>
                </c:pt>
                <c:pt idx="40">
                  <c:v>0.92959564764493663</c:v>
                </c:pt>
                <c:pt idx="41">
                  <c:v>0.54168345299918874</c:v>
                </c:pt>
                <c:pt idx="42">
                  <c:v>0.82522962826199764</c:v>
                </c:pt>
                <c:pt idx="43">
                  <c:v>1</c:v>
                </c:pt>
                <c:pt idx="44">
                  <c:v>1</c:v>
                </c:pt>
                <c:pt idx="45">
                  <c:v>0.99370126401793224</c:v>
                </c:pt>
                <c:pt idx="46">
                  <c:v>1</c:v>
                </c:pt>
                <c:pt idx="47">
                  <c:v>0.89623637109252519</c:v>
                </c:pt>
                <c:pt idx="48">
                  <c:v>0.95191581769820144</c:v>
                </c:pt>
                <c:pt idx="49">
                  <c:v>0.43064616187528515</c:v>
                </c:pt>
                <c:pt idx="50">
                  <c:v>0.88694198064516139</c:v>
                </c:pt>
                <c:pt idx="51">
                  <c:v>0.9492385005025209</c:v>
                </c:pt>
                <c:pt idx="52">
                  <c:v>1</c:v>
                </c:pt>
                <c:pt idx="53">
                  <c:v>0.85739487559141359</c:v>
                </c:pt>
                <c:pt idx="54">
                  <c:v>0.98543341546631247</c:v>
                </c:pt>
                <c:pt idx="55">
                  <c:v>1</c:v>
                </c:pt>
                <c:pt idx="56">
                  <c:v>1</c:v>
                </c:pt>
                <c:pt idx="57">
                  <c:v>0.89985795910949096</c:v>
                </c:pt>
                <c:pt idx="58">
                  <c:v>1</c:v>
                </c:pt>
                <c:pt idx="59">
                  <c:v>1</c:v>
                </c:pt>
                <c:pt idx="60">
                  <c:v>0.81842075744679521</c:v>
                </c:pt>
                <c:pt idx="61">
                  <c:v>0.99258484881740239</c:v>
                </c:pt>
                <c:pt idx="62">
                  <c:v>0.96583577500162177</c:v>
                </c:pt>
                <c:pt idx="63">
                  <c:v>1</c:v>
                </c:pt>
                <c:pt idx="64">
                  <c:v>0.78448044186046517</c:v>
                </c:pt>
                <c:pt idx="65">
                  <c:v>0.67011421037210661</c:v>
                </c:pt>
                <c:pt idx="66">
                  <c:v>0.8500948399334185</c:v>
                </c:pt>
                <c:pt idx="67">
                  <c:v>0.81944855491329471</c:v>
                </c:pt>
                <c:pt idx="68">
                  <c:v>0.46617130829290337</c:v>
                </c:pt>
                <c:pt idx="69">
                  <c:v>0.96945446287781334</c:v>
                </c:pt>
                <c:pt idx="70">
                  <c:v>1</c:v>
                </c:pt>
                <c:pt idx="71">
                  <c:v>0</c:v>
                </c:pt>
                <c:pt idx="72">
                  <c:v>0.69420212639312162</c:v>
                </c:pt>
                <c:pt idx="73">
                  <c:v>0</c:v>
                </c:pt>
                <c:pt idx="74">
                  <c:v>0.93015954192361083</c:v>
                </c:pt>
                <c:pt idx="75">
                  <c:v>1</c:v>
                </c:pt>
                <c:pt idx="76">
                  <c:v>0.94740446399241429</c:v>
                </c:pt>
                <c:pt idx="77">
                  <c:v>1</c:v>
                </c:pt>
                <c:pt idx="78">
                  <c:v>0.94076004877312625</c:v>
                </c:pt>
                <c:pt idx="79">
                  <c:v>0.84332613580520477</c:v>
                </c:pt>
                <c:pt idx="80">
                  <c:v>0.61747913946888611</c:v>
                </c:pt>
                <c:pt idx="81">
                  <c:v>0.9251738885984736</c:v>
                </c:pt>
                <c:pt idx="82">
                  <c:v>0.70876432615384621</c:v>
                </c:pt>
                <c:pt idx="83">
                  <c:v>0.95730062689207884</c:v>
                </c:pt>
                <c:pt idx="84">
                  <c:v>0.9284392472727272</c:v>
                </c:pt>
                <c:pt idx="85">
                  <c:v>0.99653982677887942</c:v>
                </c:pt>
                <c:pt idx="86">
                  <c:v>0.99892470806657496</c:v>
                </c:pt>
                <c:pt idx="87">
                  <c:v>0.53300289743590845</c:v>
                </c:pt>
                <c:pt idx="88">
                  <c:v>1</c:v>
                </c:pt>
                <c:pt idx="89">
                  <c:v>0.46172698537276802</c:v>
                </c:pt>
                <c:pt idx="90">
                  <c:v>0.77198990581994009</c:v>
                </c:pt>
                <c:pt idx="91">
                  <c:v>0.69663584889913144</c:v>
                </c:pt>
                <c:pt idx="92">
                  <c:v>0.92761990543096207</c:v>
                </c:pt>
                <c:pt idx="93">
                  <c:v>0.62115436270598368</c:v>
                </c:pt>
                <c:pt idx="94">
                  <c:v>0.87790697674418605</c:v>
                </c:pt>
                <c:pt idx="95">
                  <c:v>0.855521823464791</c:v>
                </c:pt>
                <c:pt idx="96">
                  <c:v>0.2494547134094289</c:v>
                </c:pt>
                <c:pt idx="97">
                  <c:v>0.54392908719291988</c:v>
                </c:pt>
                <c:pt idx="98">
                  <c:v>0.69798401500000007</c:v>
                </c:pt>
                <c:pt idx="99">
                  <c:v>0.70070150648707474</c:v>
                </c:pt>
                <c:pt idx="100">
                  <c:v>0.87455910469100628</c:v>
                </c:pt>
                <c:pt idx="101">
                  <c:v>0.90235039310931953</c:v>
                </c:pt>
                <c:pt idx="102">
                  <c:v>0.81582458746008468</c:v>
                </c:pt>
                <c:pt idx="103">
                  <c:v>1</c:v>
                </c:pt>
                <c:pt idx="104">
                  <c:v>0.9884708656423401</c:v>
                </c:pt>
                <c:pt idx="105">
                  <c:v>0.52560195066204285</c:v>
                </c:pt>
                <c:pt idx="106">
                  <c:v>0.96988200899797206</c:v>
                </c:pt>
                <c:pt idx="107">
                  <c:v>0.93074949346898317</c:v>
                </c:pt>
                <c:pt idx="108">
                  <c:v>0.8730591391000454</c:v>
                </c:pt>
                <c:pt idx="109">
                  <c:v>0.74633908461434673</c:v>
                </c:pt>
                <c:pt idx="110">
                  <c:v>0.99777297344809646</c:v>
                </c:pt>
                <c:pt idx="111">
                  <c:v>0.63339056925405879</c:v>
                </c:pt>
                <c:pt idx="112">
                  <c:v>0.74904710335526115</c:v>
                </c:pt>
                <c:pt idx="113">
                  <c:v>0.96562210835396844</c:v>
                </c:pt>
                <c:pt idx="114">
                  <c:v>0.8748876622080114</c:v>
                </c:pt>
                <c:pt idx="115">
                  <c:v>0.96569728624535323</c:v>
                </c:pt>
                <c:pt idx="116">
                  <c:v>1</c:v>
                </c:pt>
                <c:pt idx="117">
                  <c:v>0.99561629082633429</c:v>
                </c:pt>
                <c:pt idx="118">
                  <c:v>1</c:v>
                </c:pt>
                <c:pt idx="119">
                  <c:v>0.95</c:v>
                </c:pt>
                <c:pt idx="120">
                  <c:v>0.98494131689694309</c:v>
                </c:pt>
                <c:pt idx="121">
                  <c:v>1</c:v>
                </c:pt>
                <c:pt idx="122">
                  <c:v>1</c:v>
                </c:pt>
                <c:pt idx="123">
                  <c:v>0.99380882923047908</c:v>
                </c:pt>
                <c:pt idx="124">
                  <c:v>0.98572067110475492</c:v>
                </c:pt>
                <c:pt idx="125">
                  <c:v>1</c:v>
                </c:pt>
                <c:pt idx="126">
                  <c:v>0.99999990051894905</c:v>
                </c:pt>
                <c:pt idx="127">
                  <c:v>0.70164925868427563</c:v>
                </c:pt>
                <c:pt idx="128">
                  <c:v>0.95739187965727557</c:v>
                </c:pt>
                <c:pt idx="129">
                  <c:v>0.99371538888888888</c:v>
                </c:pt>
                <c:pt idx="130">
                  <c:v>0.99638575767583826</c:v>
                </c:pt>
                <c:pt idx="131">
                  <c:v>0.93480217114156605</c:v>
                </c:pt>
                <c:pt idx="132">
                  <c:v>0.9819113018016018</c:v>
                </c:pt>
                <c:pt idx="133">
                  <c:v>1</c:v>
                </c:pt>
                <c:pt idx="13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1A-453F-A767-53B944FAB240}"/>
            </c:ext>
          </c:extLst>
        </c:ser>
        <c:ser>
          <c:idx val="1"/>
          <c:order val="1"/>
          <c:tx>
            <c:strRef>
              <c:f>'Κατανομές 2'!$P$2</c:f>
              <c:strCache>
                <c:ptCount val="1"/>
                <c:pt idx="0">
                  <c:v>% πληρωμών (σύνολο) στα ενταγμένα (σύνολο)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l-G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'Κατανομές 2'!$B$3:$B$137</c:f>
              <c:strCache>
                <c:ptCount val="135"/>
                <c:pt idx="0">
                  <c:v>Ανατολική Μακεδονία Θράκη</c:v>
                </c:pt>
                <c:pt idx="1">
                  <c:v>2c</c:v>
                </c:pt>
                <c:pt idx="2">
                  <c:v>3a</c:v>
                </c:pt>
                <c:pt idx="3">
                  <c:v>4c</c:v>
                </c:pt>
                <c:pt idx="4">
                  <c:v>6c</c:v>
                </c:pt>
                <c:pt idx="5">
                  <c:v>6e</c:v>
                </c:pt>
                <c:pt idx="6">
                  <c:v>7b</c:v>
                </c:pt>
                <c:pt idx="7">
                  <c:v>8iii</c:v>
                </c:pt>
                <c:pt idx="8">
                  <c:v>8v</c:v>
                </c:pt>
                <c:pt idx="9">
                  <c:v>9i</c:v>
                </c:pt>
                <c:pt idx="10">
                  <c:v>Τεχνική Βοήθεια</c:v>
                </c:pt>
                <c:pt idx="11">
                  <c:v>Κεντρική Μακεδονία</c:v>
                </c:pt>
                <c:pt idx="12">
                  <c:v>10a</c:v>
                </c:pt>
                <c:pt idx="13">
                  <c:v>2c</c:v>
                </c:pt>
                <c:pt idx="14">
                  <c:v>4e</c:v>
                </c:pt>
                <c:pt idx="15">
                  <c:v>5a</c:v>
                </c:pt>
                <c:pt idx="16">
                  <c:v>6c</c:v>
                </c:pt>
                <c:pt idx="17">
                  <c:v>6e</c:v>
                </c:pt>
                <c:pt idx="18">
                  <c:v>8iii</c:v>
                </c:pt>
                <c:pt idx="19">
                  <c:v>8v</c:v>
                </c:pt>
                <c:pt idx="20">
                  <c:v>9i</c:v>
                </c:pt>
                <c:pt idx="21">
                  <c:v>9iii</c:v>
                </c:pt>
                <c:pt idx="22">
                  <c:v>9iv</c:v>
                </c:pt>
                <c:pt idx="23">
                  <c:v>9vi</c:v>
                </c:pt>
                <c:pt idx="24">
                  <c:v>Θεσσαλία</c:v>
                </c:pt>
                <c:pt idx="25">
                  <c:v>3a</c:v>
                </c:pt>
                <c:pt idx="26">
                  <c:v>4e</c:v>
                </c:pt>
                <c:pt idx="27">
                  <c:v>6e</c:v>
                </c:pt>
                <c:pt idx="28">
                  <c:v>8iii</c:v>
                </c:pt>
                <c:pt idx="29">
                  <c:v>9a</c:v>
                </c:pt>
                <c:pt idx="30">
                  <c:v>9b</c:v>
                </c:pt>
                <c:pt idx="31">
                  <c:v>9i</c:v>
                </c:pt>
                <c:pt idx="32">
                  <c:v>9ii</c:v>
                </c:pt>
                <c:pt idx="33">
                  <c:v>9iii</c:v>
                </c:pt>
                <c:pt idx="34">
                  <c:v>9iv</c:v>
                </c:pt>
                <c:pt idx="35">
                  <c:v>Ηπείρου</c:v>
                </c:pt>
                <c:pt idx="36">
                  <c:v>2c</c:v>
                </c:pt>
                <c:pt idx="37">
                  <c:v>6c</c:v>
                </c:pt>
                <c:pt idx="38">
                  <c:v>6e</c:v>
                </c:pt>
                <c:pt idx="39">
                  <c:v>7b</c:v>
                </c:pt>
                <c:pt idx="40">
                  <c:v>9a</c:v>
                </c:pt>
                <c:pt idx="41">
                  <c:v>9vi</c:v>
                </c:pt>
                <c:pt idx="42">
                  <c:v>Δυτική Ελλάδα</c:v>
                </c:pt>
                <c:pt idx="43">
                  <c:v>1b,3a</c:v>
                </c:pt>
                <c:pt idx="44">
                  <c:v>2b</c:v>
                </c:pt>
                <c:pt idx="45">
                  <c:v>2c</c:v>
                </c:pt>
                <c:pt idx="46">
                  <c:v>3a</c:v>
                </c:pt>
                <c:pt idx="47">
                  <c:v>4e</c:v>
                </c:pt>
                <c:pt idx="48">
                  <c:v>6b</c:v>
                </c:pt>
                <c:pt idx="49">
                  <c:v>6c</c:v>
                </c:pt>
                <c:pt idx="50">
                  <c:v>6d</c:v>
                </c:pt>
                <c:pt idx="51">
                  <c:v>6e</c:v>
                </c:pt>
                <c:pt idx="52">
                  <c:v>7a</c:v>
                </c:pt>
                <c:pt idx="53">
                  <c:v>7b</c:v>
                </c:pt>
                <c:pt idx="54">
                  <c:v>7c</c:v>
                </c:pt>
                <c:pt idx="55">
                  <c:v>8iii</c:v>
                </c:pt>
                <c:pt idx="56">
                  <c:v>8v</c:v>
                </c:pt>
                <c:pt idx="57">
                  <c:v>Δυτική Μακεδονία</c:v>
                </c:pt>
                <c:pt idx="58">
                  <c:v>3a</c:v>
                </c:pt>
                <c:pt idx="59">
                  <c:v>3d</c:v>
                </c:pt>
                <c:pt idx="60">
                  <c:v>4c</c:v>
                </c:pt>
                <c:pt idx="61">
                  <c:v>6b</c:v>
                </c:pt>
                <c:pt idx="62">
                  <c:v>6c</c:v>
                </c:pt>
                <c:pt idx="63">
                  <c:v>6d</c:v>
                </c:pt>
                <c:pt idx="64">
                  <c:v>6e</c:v>
                </c:pt>
                <c:pt idx="65">
                  <c:v>7b</c:v>
                </c:pt>
                <c:pt idx="66">
                  <c:v>8iii</c:v>
                </c:pt>
                <c:pt idx="67">
                  <c:v>9a</c:v>
                </c:pt>
                <c:pt idx="68">
                  <c:v>Στερεά Ελλάδα</c:v>
                </c:pt>
                <c:pt idx="69">
                  <c:v>5a</c:v>
                </c:pt>
                <c:pt idx="70">
                  <c:v>6c</c:v>
                </c:pt>
                <c:pt idx="71">
                  <c:v>6e</c:v>
                </c:pt>
                <c:pt idx="72">
                  <c:v>7b</c:v>
                </c:pt>
                <c:pt idx="73">
                  <c:v>8v</c:v>
                </c:pt>
                <c:pt idx="74">
                  <c:v>Πελοπόννησος</c:v>
                </c:pt>
                <c:pt idx="75">
                  <c:v>3a</c:v>
                </c:pt>
                <c:pt idx="76">
                  <c:v>4c</c:v>
                </c:pt>
                <c:pt idx="77">
                  <c:v>6a</c:v>
                </c:pt>
                <c:pt idx="78">
                  <c:v>6b</c:v>
                </c:pt>
                <c:pt idx="79">
                  <c:v>6c</c:v>
                </c:pt>
                <c:pt idx="80">
                  <c:v>6d</c:v>
                </c:pt>
                <c:pt idx="81">
                  <c:v>6e</c:v>
                </c:pt>
                <c:pt idx="82">
                  <c:v>7b</c:v>
                </c:pt>
                <c:pt idx="83">
                  <c:v>9b</c:v>
                </c:pt>
                <c:pt idx="84">
                  <c:v>9d</c:v>
                </c:pt>
                <c:pt idx="85">
                  <c:v>9i</c:v>
                </c:pt>
                <c:pt idx="86">
                  <c:v>9vi</c:v>
                </c:pt>
                <c:pt idx="87">
                  <c:v>Ιόνια Νησιά</c:v>
                </c:pt>
                <c:pt idx="88">
                  <c:v>2c</c:v>
                </c:pt>
                <c:pt idx="89">
                  <c:v>6c</c:v>
                </c:pt>
                <c:pt idx="90">
                  <c:v>6e</c:v>
                </c:pt>
                <c:pt idx="91">
                  <c:v>Βόρειο Αιγαίο</c:v>
                </c:pt>
                <c:pt idx="92">
                  <c:v>2c</c:v>
                </c:pt>
                <c:pt idx="93">
                  <c:v>4c</c:v>
                </c:pt>
                <c:pt idx="94">
                  <c:v>5a</c:v>
                </c:pt>
                <c:pt idx="95">
                  <c:v>5a,6b</c:v>
                </c:pt>
                <c:pt idx="96">
                  <c:v>6a</c:v>
                </c:pt>
                <c:pt idx="97">
                  <c:v>6b</c:v>
                </c:pt>
                <c:pt idx="98">
                  <c:v>6c</c:v>
                </c:pt>
                <c:pt idx="99">
                  <c:v>6e</c:v>
                </c:pt>
                <c:pt idx="100">
                  <c:v>7b</c:v>
                </c:pt>
                <c:pt idx="101">
                  <c:v>9i</c:v>
                </c:pt>
                <c:pt idx="102">
                  <c:v>Κρήτη</c:v>
                </c:pt>
                <c:pt idx="103">
                  <c:v>2b</c:v>
                </c:pt>
                <c:pt idx="104">
                  <c:v>2c</c:v>
                </c:pt>
                <c:pt idx="105">
                  <c:v>4c</c:v>
                </c:pt>
                <c:pt idx="106">
                  <c:v>5b</c:v>
                </c:pt>
                <c:pt idx="107">
                  <c:v>6a</c:v>
                </c:pt>
                <c:pt idx="108">
                  <c:v>6b</c:v>
                </c:pt>
                <c:pt idx="109">
                  <c:v>6c</c:v>
                </c:pt>
                <c:pt idx="110">
                  <c:v>6d</c:v>
                </c:pt>
                <c:pt idx="111">
                  <c:v>6e</c:v>
                </c:pt>
                <c:pt idx="112">
                  <c:v>7b</c:v>
                </c:pt>
                <c:pt idx="113">
                  <c:v>Αττική</c:v>
                </c:pt>
                <c:pt idx="114">
                  <c:v>10a</c:v>
                </c:pt>
                <c:pt idx="115">
                  <c:v>1b</c:v>
                </c:pt>
                <c:pt idx="116">
                  <c:v>2c</c:v>
                </c:pt>
                <c:pt idx="117">
                  <c:v>3a</c:v>
                </c:pt>
                <c:pt idx="118">
                  <c:v>3c</c:v>
                </c:pt>
                <c:pt idx="119">
                  <c:v>3c,3d</c:v>
                </c:pt>
                <c:pt idx="120">
                  <c:v>3d</c:v>
                </c:pt>
                <c:pt idx="121">
                  <c:v>4c</c:v>
                </c:pt>
                <c:pt idx="122">
                  <c:v>5a</c:v>
                </c:pt>
                <c:pt idx="123">
                  <c:v>6c</c:v>
                </c:pt>
                <c:pt idx="124">
                  <c:v>6e</c:v>
                </c:pt>
                <c:pt idx="125">
                  <c:v>8iii</c:v>
                </c:pt>
                <c:pt idx="126">
                  <c:v>8v</c:v>
                </c:pt>
                <c:pt idx="127">
                  <c:v>9a</c:v>
                </c:pt>
                <c:pt idx="128">
                  <c:v>9i</c:v>
                </c:pt>
                <c:pt idx="129">
                  <c:v>9ii</c:v>
                </c:pt>
                <c:pt idx="130">
                  <c:v>9iii</c:v>
                </c:pt>
                <c:pt idx="131">
                  <c:v>9iv</c:v>
                </c:pt>
                <c:pt idx="132">
                  <c:v>Τεχνική Βοήθεια</c:v>
                </c:pt>
                <c:pt idx="133">
                  <c:v>Νότιο Αιγαίο</c:v>
                </c:pt>
                <c:pt idx="134">
                  <c:v>6e</c:v>
                </c:pt>
              </c:strCache>
            </c:strRef>
          </c:cat>
          <c:val>
            <c:numRef>
              <c:f>'Κατανομές 2'!$P$3:$P$137</c:f>
              <c:numCache>
                <c:formatCode>0.00%</c:formatCode>
                <c:ptCount val="135"/>
                <c:pt idx="0">
                  <c:v>0.50780308573899413</c:v>
                </c:pt>
                <c:pt idx="1">
                  <c:v>0.83809694438164173</c:v>
                </c:pt>
                <c:pt idx="2">
                  <c:v>0.76067399508849209</c:v>
                </c:pt>
                <c:pt idx="3">
                  <c:v>0.82667226455984588</c:v>
                </c:pt>
                <c:pt idx="4">
                  <c:v>0.4661968415976035</c:v>
                </c:pt>
                <c:pt idx="5">
                  <c:v>0.67591887307373588</c:v>
                </c:pt>
                <c:pt idx="6">
                  <c:v>0.2121525644792718</c:v>
                </c:pt>
                <c:pt idx="7">
                  <c:v>0.9325695777955948</c:v>
                </c:pt>
                <c:pt idx="8">
                  <c:v>0.64444764030612245</c:v>
                </c:pt>
                <c:pt idx="9">
                  <c:v>0.63671200000000006</c:v>
                </c:pt>
                <c:pt idx="10">
                  <c:v>0.76488611169758547</c:v>
                </c:pt>
                <c:pt idx="11">
                  <c:v>0.84472121720022886</c:v>
                </c:pt>
                <c:pt idx="12">
                  <c:v>0.98071855148046383</c:v>
                </c:pt>
                <c:pt idx="13">
                  <c:v>0.99969880679663803</c:v>
                </c:pt>
                <c:pt idx="14">
                  <c:v>0.96614775163918598</c:v>
                </c:pt>
                <c:pt idx="15">
                  <c:v>0.98410782732951607</c:v>
                </c:pt>
                <c:pt idx="16">
                  <c:v>0.79109547126485968</c:v>
                </c:pt>
                <c:pt idx="17">
                  <c:v>0.92656085852781367</c:v>
                </c:pt>
                <c:pt idx="18">
                  <c:v>0.80291242031206289</c:v>
                </c:pt>
                <c:pt idx="19">
                  <c:v>0.4723409707940775</c:v>
                </c:pt>
                <c:pt idx="20">
                  <c:v>0.626897862651843</c:v>
                </c:pt>
                <c:pt idx="21">
                  <c:v>0.87352876243004862</c:v>
                </c:pt>
                <c:pt idx="22">
                  <c:v>0.87886452406416604</c:v>
                </c:pt>
                <c:pt idx="23">
                  <c:v>0.60311597444258269</c:v>
                </c:pt>
                <c:pt idx="24">
                  <c:v>0.43413465201994456</c:v>
                </c:pt>
                <c:pt idx="25">
                  <c:v>0.89068273538203901</c:v>
                </c:pt>
                <c:pt idx="26">
                  <c:v>0.79445440580602678</c:v>
                </c:pt>
                <c:pt idx="27">
                  <c:v>0.33811017044061348</c:v>
                </c:pt>
                <c:pt idx="28">
                  <c:v>0.80107525963586335</c:v>
                </c:pt>
                <c:pt idx="29">
                  <c:v>0</c:v>
                </c:pt>
                <c:pt idx="30">
                  <c:v>0.59250060758928713</c:v>
                </c:pt>
                <c:pt idx="31">
                  <c:v>0.35175054484082457</c:v>
                </c:pt>
                <c:pt idx="32">
                  <c:v>0.85757921430291706</c:v>
                </c:pt>
                <c:pt idx="33">
                  <c:v>0</c:v>
                </c:pt>
                <c:pt idx="34">
                  <c:v>0.88350099255583137</c:v>
                </c:pt>
                <c:pt idx="35">
                  <c:v>0.4486481906406603</c:v>
                </c:pt>
                <c:pt idx="36">
                  <c:v>0.19470718454417388</c:v>
                </c:pt>
                <c:pt idx="37">
                  <c:v>0.79286833181051664</c:v>
                </c:pt>
                <c:pt idx="38">
                  <c:v>0.35549057346857721</c:v>
                </c:pt>
                <c:pt idx="39">
                  <c:v>0.38733689037781782</c:v>
                </c:pt>
                <c:pt idx="40">
                  <c:v>0.42456474799714244</c:v>
                </c:pt>
                <c:pt idx="41">
                  <c:v>0.24136886792973472</c:v>
                </c:pt>
                <c:pt idx="42">
                  <c:v>0.45531557452194055</c:v>
                </c:pt>
                <c:pt idx="43">
                  <c:v>7.8014054811025663E-2</c:v>
                </c:pt>
                <c:pt idx="44">
                  <c:v>0.44501682570904549</c:v>
                </c:pt>
                <c:pt idx="45">
                  <c:v>0.88660098070634985</c:v>
                </c:pt>
                <c:pt idx="46">
                  <c:v>0.20674789415941669</c:v>
                </c:pt>
                <c:pt idx="47">
                  <c:v>0.56678264189816097</c:v>
                </c:pt>
                <c:pt idx="48">
                  <c:v>0.65645042714183688</c:v>
                </c:pt>
                <c:pt idx="49">
                  <c:v>0.28557416503052074</c:v>
                </c:pt>
                <c:pt idx="50">
                  <c:v>0.87442219032258062</c:v>
                </c:pt>
                <c:pt idx="51">
                  <c:v>0.44556653218520736</c:v>
                </c:pt>
                <c:pt idx="52">
                  <c:v>5.0319093078853037E-2</c:v>
                </c:pt>
                <c:pt idx="53">
                  <c:v>0.64968519293406757</c:v>
                </c:pt>
                <c:pt idx="54">
                  <c:v>0.93052491989632879</c:v>
                </c:pt>
                <c:pt idx="55">
                  <c:v>0</c:v>
                </c:pt>
                <c:pt idx="56">
                  <c:v>0.37192322376366382</c:v>
                </c:pt>
                <c:pt idx="57">
                  <c:v>0.62309295387044317</c:v>
                </c:pt>
                <c:pt idx="58">
                  <c:v>0.29618765910040373</c:v>
                </c:pt>
                <c:pt idx="59">
                  <c:v>0.20877226894004491</c:v>
                </c:pt>
                <c:pt idx="60">
                  <c:v>0.63973900719913201</c:v>
                </c:pt>
                <c:pt idx="61">
                  <c:v>0.94469793340139119</c:v>
                </c:pt>
                <c:pt idx="62">
                  <c:v>0.75255500280855014</c:v>
                </c:pt>
                <c:pt idx="63">
                  <c:v>0</c:v>
                </c:pt>
                <c:pt idx="64">
                  <c:v>0</c:v>
                </c:pt>
                <c:pt idx="65">
                  <c:v>0.61123314839843856</c:v>
                </c:pt>
                <c:pt idx="66">
                  <c:v>0</c:v>
                </c:pt>
                <c:pt idx="67">
                  <c:v>0.32161323057161206</c:v>
                </c:pt>
                <c:pt idx="68">
                  <c:v>0.33724580520873115</c:v>
                </c:pt>
                <c:pt idx="69">
                  <c:v>0.61708155802397313</c:v>
                </c:pt>
                <c:pt idx="70">
                  <c:v>0.72241164498858446</c:v>
                </c:pt>
                <c:pt idx="71">
                  <c:v>0</c:v>
                </c:pt>
                <c:pt idx="72">
                  <c:v>0.61995714409178293</c:v>
                </c:pt>
                <c:pt idx="73">
                  <c:v>0</c:v>
                </c:pt>
                <c:pt idx="74">
                  <c:v>0.42447056687878137</c:v>
                </c:pt>
                <c:pt idx="75">
                  <c:v>0.15923753958336018</c:v>
                </c:pt>
                <c:pt idx="76">
                  <c:v>0.42024458796110725</c:v>
                </c:pt>
                <c:pt idx="77">
                  <c:v>0.63726708074534166</c:v>
                </c:pt>
                <c:pt idx="78">
                  <c:v>0.22635043554097084</c:v>
                </c:pt>
                <c:pt idx="79">
                  <c:v>0.43395820063335172</c:v>
                </c:pt>
                <c:pt idx="80">
                  <c:v>0.14292328119122361</c:v>
                </c:pt>
                <c:pt idx="81">
                  <c:v>0.59087299926117887</c:v>
                </c:pt>
                <c:pt idx="82">
                  <c:v>0</c:v>
                </c:pt>
                <c:pt idx="83">
                  <c:v>0.50619573681932895</c:v>
                </c:pt>
                <c:pt idx="84">
                  <c:v>0.51022449090909094</c:v>
                </c:pt>
                <c:pt idx="85">
                  <c:v>0</c:v>
                </c:pt>
                <c:pt idx="86">
                  <c:v>0.66311688227014143</c:v>
                </c:pt>
                <c:pt idx="87">
                  <c:v>0.23522029121210844</c:v>
                </c:pt>
                <c:pt idx="88">
                  <c:v>0.22362451574667502</c:v>
                </c:pt>
                <c:pt idx="89">
                  <c:v>0.2081609115101356</c:v>
                </c:pt>
                <c:pt idx="90">
                  <c:v>0.4071867408280927</c:v>
                </c:pt>
                <c:pt idx="91">
                  <c:v>0.53522676986462858</c:v>
                </c:pt>
                <c:pt idx="92">
                  <c:v>0.7737907560797419</c:v>
                </c:pt>
                <c:pt idx="93">
                  <c:v>0.55296002165092029</c:v>
                </c:pt>
                <c:pt idx="94">
                  <c:v>0.87790697674418605</c:v>
                </c:pt>
                <c:pt idx="95">
                  <c:v>0.64052657027976945</c:v>
                </c:pt>
                <c:pt idx="96">
                  <c:v>0</c:v>
                </c:pt>
                <c:pt idx="97">
                  <c:v>0.26737110067828807</c:v>
                </c:pt>
                <c:pt idx="98">
                  <c:v>0.47453966999999997</c:v>
                </c:pt>
                <c:pt idx="99">
                  <c:v>0.55627114879957162</c:v>
                </c:pt>
                <c:pt idx="100">
                  <c:v>0.79650574378012029</c:v>
                </c:pt>
                <c:pt idx="101">
                  <c:v>0.85927362411738195</c:v>
                </c:pt>
                <c:pt idx="102">
                  <c:v>0.55551111655241159</c:v>
                </c:pt>
                <c:pt idx="103">
                  <c:v>0.81215287563481586</c:v>
                </c:pt>
                <c:pt idx="104">
                  <c:v>0.66036979969183363</c:v>
                </c:pt>
                <c:pt idx="105">
                  <c:v>0.41545189155107187</c:v>
                </c:pt>
                <c:pt idx="106">
                  <c:v>0.90779945529405448</c:v>
                </c:pt>
                <c:pt idx="107">
                  <c:v>0.39337297926456005</c:v>
                </c:pt>
                <c:pt idx="108">
                  <c:v>0.69471263482498025</c:v>
                </c:pt>
                <c:pt idx="109">
                  <c:v>0.53097777240666322</c:v>
                </c:pt>
                <c:pt idx="110">
                  <c:v>0.50661290249877744</c:v>
                </c:pt>
                <c:pt idx="111">
                  <c:v>0.17204212822754256</c:v>
                </c:pt>
                <c:pt idx="112">
                  <c:v>0.17879087314565503</c:v>
                </c:pt>
                <c:pt idx="113">
                  <c:v>0.74401597758966553</c:v>
                </c:pt>
                <c:pt idx="114">
                  <c:v>0.71057472830474844</c:v>
                </c:pt>
                <c:pt idx="115">
                  <c:v>0.63375592936802982</c:v>
                </c:pt>
                <c:pt idx="116">
                  <c:v>0.97957254667504601</c:v>
                </c:pt>
                <c:pt idx="117">
                  <c:v>0.84366404390354677</c:v>
                </c:pt>
                <c:pt idx="118">
                  <c:v>0.81798719133412312</c:v>
                </c:pt>
                <c:pt idx="119">
                  <c:v>0.73002998196721325</c:v>
                </c:pt>
                <c:pt idx="120">
                  <c:v>0.98494131689694309</c:v>
                </c:pt>
                <c:pt idx="121">
                  <c:v>0.80483739467696636</c:v>
                </c:pt>
                <c:pt idx="122">
                  <c:v>0.78123123329517519</c:v>
                </c:pt>
                <c:pt idx="123">
                  <c:v>0.70444187998800911</c:v>
                </c:pt>
                <c:pt idx="124">
                  <c:v>0.98572067110475492</c:v>
                </c:pt>
                <c:pt idx="125">
                  <c:v>1</c:v>
                </c:pt>
                <c:pt idx="126">
                  <c:v>0.86729613923367876</c:v>
                </c:pt>
                <c:pt idx="127">
                  <c:v>0.12357610124177568</c:v>
                </c:pt>
                <c:pt idx="128">
                  <c:v>0.84761851685510814</c:v>
                </c:pt>
                <c:pt idx="129">
                  <c:v>0.52412077777777777</c:v>
                </c:pt>
                <c:pt idx="130">
                  <c:v>0.87712380993474581</c:v>
                </c:pt>
                <c:pt idx="131">
                  <c:v>0.55225746532662257</c:v>
                </c:pt>
                <c:pt idx="132">
                  <c:v>0.78202284079479523</c:v>
                </c:pt>
                <c:pt idx="133">
                  <c:v>0.46255812330709944</c:v>
                </c:pt>
                <c:pt idx="134">
                  <c:v>0.46255812330709944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1A-453F-A767-53B944FAB2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73588255"/>
        <c:axId val="173592831"/>
      </c:barChart>
      <c:catAx>
        <c:axId val="1735882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73592831"/>
        <c:crosses val="autoZero"/>
        <c:auto val="1"/>
        <c:lblAlgn val="ctr"/>
        <c:lblOffset val="100"/>
        <c:noMultiLvlLbl val="0"/>
      </c:catAx>
      <c:valAx>
        <c:axId val="1735928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l-GR"/>
          </a:p>
        </c:txPr>
        <c:crossAx val="17358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l-G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l-G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171449</xdr:colOff>
      <xdr:row>0</xdr:row>
      <xdr:rowOff>895355</xdr:rowOff>
    </xdr:from>
    <xdr:to>
      <xdr:col>51</xdr:col>
      <xdr:colOff>9525</xdr:colOff>
      <xdr:row>75</xdr:row>
      <xdr:rowOff>76201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52</xdr:col>
      <xdr:colOff>123824</xdr:colOff>
      <xdr:row>1</xdr:row>
      <xdr:rowOff>0</xdr:rowOff>
    </xdr:from>
    <xdr:to>
      <xdr:col>64</xdr:col>
      <xdr:colOff>257176</xdr:colOff>
      <xdr:row>75</xdr:row>
      <xdr:rowOff>180975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1085848</xdr:colOff>
      <xdr:row>71</xdr:row>
      <xdr:rowOff>1</xdr:rowOff>
    </xdr:from>
    <xdr:to>
      <xdr:col>24</xdr:col>
      <xdr:colOff>476250</xdr:colOff>
      <xdr:row>86</xdr:row>
      <xdr:rowOff>104775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457197</xdr:colOff>
      <xdr:row>109</xdr:row>
      <xdr:rowOff>123825</xdr:rowOff>
    </xdr:from>
    <xdr:to>
      <xdr:col>17</xdr:col>
      <xdr:colOff>276225</xdr:colOff>
      <xdr:row>150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504826</xdr:colOff>
      <xdr:row>109</xdr:row>
      <xdr:rowOff>114300</xdr:rowOff>
    </xdr:from>
    <xdr:to>
      <xdr:col>21</xdr:col>
      <xdr:colOff>114300</xdr:colOff>
      <xdr:row>142</xdr:row>
      <xdr:rowOff>57150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250032</xdr:colOff>
      <xdr:row>81</xdr:row>
      <xdr:rowOff>1</xdr:rowOff>
    </xdr:from>
    <xdr:to>
      <xdr:col>18</xdr:col>
      <xdr:colOff>1023937</xdr:colOff>
      <xdr:row>109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0</xdr:colOff>
      <xdr:row>86</xdr:row>
      <xdr:rowOff>0</xdr:rowOff>
    </xdr:from>
    <xdr:to>
      <xdr:col>24</xdr:col>
      <xdr:colOff>552450</xdr:colOff>
      <xdr:row>106</xdr:row>
      <xdr:rowOff>152400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190503</xdr:colOff>
      <xdr:row>2</xdr:row>
      <xdr:rowOff>57149</xdr:rowOff>
    </xdr:from>
    <xdr:to>
      <xdr:col>23</xdr:col>
      <xdr:colOff>266700</xdr:colOff>
      <xdr:row>158</xdr:row>
      <xdr:rowOff>171449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0</xdr:colOff>
      <xdr:row>2</xdr:row>
      <xdr:rowOff>0</xdr:rowOff>
    </xdr:from>
    <xdr:to>
      <xdr:col>32</xdr:col>
      <xdr:colOff>238122</xdr:colOff>
      <xdr:row>158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uperuser" refreshedDate="45302.733336574071" createdVersion="6" refreshedVersion="6" minRefreshableVersion="3" recordCount="65">
  <cacheSource type="worksheet">
    <worksheetSource ref="A1:AL66" sheet="ΧΣ-εντός 14-20"/>
  </cacheSource>
  <cacheFields count="38">
    <cacheField name="Περιφέρεια" numFmtId="0">
      <sharedItems/>
    </cacheField>
    <cacheField name="Κωδικός ΕΠ" numFmtId="0">
      <sharedItems containsSemiMixedTypes="0" containsString="0" containsNumber="1" containsInteger="1" minValue="5" maxValue="17" count="13">
        <n v="5"/>
        <n v="6"/>
        <n v="10"/>
        <n v="8"/>
        <n v="7"/>
        <n v="11"/>
        <n v="13"/>
        <n v="9"/>
        <n v="12"/>
        <n v="16"/>
        <n v="14"/>
        <n v="17"/>
        <n v="15"/>
      </sharedItems>
    </cacheField>
    <cacheField name="α/α ΟΧΕ-ΒΑΑ" numFmtId="0">
      <sharedItems containsSemiMixedTypes="0" containsString="0" containsNumber="1" containsInteger="1" minValue="1" maxValue="66"/>
    </cacheField>
    <cacheField name="2ος α/α ΟΧΕ-ΒΑΑ" numFmtId="0">
      <sharedItems containsString="0" containsBlank="1" containsNumber="1" containsInteger="1" minValue="51" maxValue="51"/>
    </cacheField>
    <cacheField name="α/α (Μελέτη ΕΕΤΑΑ)" numFmtId="0">
      <sharedItems containsSemiMixedTypes="0" containsString="0" containsNumber="1" containsInteger="1" minValue="1" maxValue="65"/>
    </cacheField>
    <cacheField name="α/α για Παραδοτέο" numFmtId="0">
      <sharedItems containsSemiMixedTypes="0" containsString="0" containsNumber="1" containsInteger="1" minValue="1" maxValue="65"/>
    </cacheField>
    <cacheField name="Κωδ. Στρατηγικής (Μελέτη ΕΕΤΑΑ)" numFmtId="0">
      <sharedItems containsString="0" containsBlank="1" containsNumber="1" containsInteger="1" minValue="1001" maxValue="9999"/>
    </cacheField>
    <cacheField name="Τίτλος Στρατηγικής" numFmtId="0">
      <sharedItems longText="1"/>
    </cacheField>
    <cacheField name="Τύπος παρέμβασης" numFmtId="0">
      <sharedItems count="3">
        <s v="ΒΑΑ"/>
        <s v="ΟΧΕ"/>
        <s v="ΤΑΠΤΟΚ "/>
      </sharedItems>
    </cacheField>
    <cacheField name="Ταμεία" numFmtId="0">
      <sharedItems count="3">
        <s v="ΕΤΠΑ &amp; ΕΚΤ"/>
        <s v="ΕΤΠΑ"/>
        <s v="ΕΚΤ"/>
      </sharedItems>
    </cacheField>
    <cacheField name="Αστική αρχή / Συντονιστής φορέας" numFmtId="0">
      <sharedItems/>
    </cacheField>
    <cacheField name="Ημερομηνία έγκρισης" numFmtId="14">
      <sharedItems containsSemiMixedTypes="0" containsNonDate="0" containsDate="1" containsString="0" minDate="2016-07-12T00:00:00" maxDate="2020-02-08T00:00:00"/>
    </cacheField>
    <cacheField name="Συνολική ΔΔ" numFmtId="4">
      <sharedItems containsSemiMixedTypes="0" containsString="0" containsNumber="1" containsInteger="1" minValue="286300" maxValue="85473690"/>
    </cacheField>
    <cacheField name="Συνολική ΔΔ (ΕΤΠΑ)" numFmtId="4">
      <sharedItems containsMixedTypes="1" containsNumber="1" containsInteger="1" minValue="1500000" maxValue="68320000" count="50">
        <n v="7975092"/>
        <n v="55207000"/>
        <n v="7806438"/>
        <n v="7999658"/>
        <n v="68320000"/>
        <n v="3300000"/>
        <n v="2982000"/>
        <n v="2170000"/>
        <n v="2516000"/>
        <n v="2713500"/>
        <n v="3694000"/>
        <n v="8520000"/>
        <n v="6230000"/>
        <n v="8150000"/>
        <n v="8480000"/>
        <n v="8250000"/>
        <n v="35200000"/>
        <n v="27300000"/>
        <n v="23400000"/>
        <n v="13448000"/>
        <n v="12445000"/>
        <n v="7150000"/>
        <n v="8765000"/>
        <n v="7250000"/>
        <n v="21200000"/>
        <n v="25900000"/>
        <n v="13415000"/>
        <n v="43580000"/>
        <n v="20280000"/>
        <n v="19930000"/>
        <n v="41023953"/>
        <n v="6435000"/>
        <n v="5900000"/>
        <n v="11200000"/>
        <n v="62527448"/>
        <n v="60021675"/>
        <n v="32573308"/>
        <n v="27335000"/>
        <n v="7900000"/>
        <n v="7000000"/>
        <n v="37413700"/>
        <n v="5050624"/>
        <n v="14737667"/>
        <n v="9808445"/>
        <n v="13850000"/>
        <n v="12800000"/>
        <n v="10400000"/>
        <s v="-"/>
        <n v="12750000"/>
        <n v="1500000"/>
      </sharedItems>
    </cacheField>
    <cacheField name="Συνολική ΔΔ (ΕΚΤ)" numFmtId="4">
      <sharedItems containsMixedTypes="1" containsNumber="1" containsInteger="1" minValue="286300" maxValue="25886538"/>
    </cacheField>
    <cacheField name="Αριθμός ενταγμένων έργων (Σύνολο)" numFmtId="3">
      <sharedItems containsMixedTypes="1" containsNumber="1" containsInteger="1" minValue="1" maxValue="672"/>
    </cacheField>
    <cacheField name="Ενταγμένα έργα - Σύνολο (Συγχρ. ΔΔ)" numFmtId="0">
      <sharedItems containsMixedTypes="1" containsNumber="1" minValue="40941.699999999997" maxValue="59565683.489999995"/>
    </cacheField>
    <cacheField name="Νομικές Δεσμεύσεις - Σύνολο (Συγχρ. ΔΔ)" numFmtId="0">
      <sharedItems containsBlank="1" containsMixedTypes="1" containsNumber="1" minValue="40941.699999999997" maxValue="50278307.770000003"/>
    </cacheField>
    <cacheField name="Πληρωμές - Σύνολο (Συγχρ. ΔΔ)" numFmtId="0">
      <sharedItems containsBlank="1" containsMixedTypes="1" containsNumber="1" minValue="7998.09" maxValue="29301499.199999999"/>
    </cacheField>
    <cacheField name="% ενταγμένων έργων (σύνολο) στο συνολικό Π/Υ της Στρατηγικής" numFmtId="10">
      <sharedItems containsMixedTypes="1" containsNumber="1" minValue="1.4925373134328358E-2" maxValue="1.9402502765472311"/>
    </cacheField>
    <cacheField name="% νομικών δεσμεύσεων (σύνολο) στα ενταγμένα (σύνολο)" numFmtId="10">
      <sharedItems containsMixedTypes="1" containsNumber="1" minValue="0" maxValue="1"/>
    </cacheField>
    <cacheField name="% πληρωμών (σύνολο) στα ενταγμένα (σύνολο)" numFmtId="10">
      <sharedItems containsMixedTypes="1" containsNumber="1" minValue="0" maxValue="1"/>
    </cacheField>
    <cacheField name="Αριθμός ενταγμένων έργων (ΕΤΠΑ)" numFmtId="0">
      <sharedItems containsMixedTypes="1" containsNumber="1" containsInteger="1" minValue="0" maxValue="672"/>
    </cacheField>
    <cacheField name="Ενταγμένα έργα - ΕΤΠΑ (Συγχρ. ΔΔ)" numFmtId="0">
      <sharedItems containsMixedTypes="1" containsNumber="1" minValue="0" maxValue="59565683.489999995"/>
    </cacheField>
    <cacheField name="Νομικές Δεσμεύσεις - ΕΤΠΑ (Συγχρ. ΔΔ)" numFmtId="0">
      <sharedItems containsMixedTypes="1" containsNumber="1" minValue="0" maxValue="50278307.770000003"/>
    </cacheField>
    <cacheField name="Πληρωμές - ΕΤΠΑ (Συγχρ. ΔΔ)" numFmtId="0">
      <sharedItems containsMixedTypes="1" containsNumber="1" minValue="0" maxValue="25627809.75"/>
    </cacheField>
    <cacheField name="% ενταγμένων έργων (ΕΤΠΑ) στον Π/Υ ΕΤΠΑ της Στρατηγικής" numFmtId="0">
      <sharedItems containsMixedTypes="1" containsNumber="1" minValue="0" maxValue="2.1818931681318681"/>
    </cacheField>
    <cacheField name="% νομικών δεσμεύσεων (ΕΤΠΑ) στα ενταγμένα (ΕΤΠΑ)" numFmtId="0">
      <sharedItems containsMixedTypes="1" containsNumber="1" minValue="0" maxValue="1"/>
    </cacheField>
    <cacheField name="% πληρωμών (ΕΤΠΑ) στα ενταγμένα (ΕΤΠΑ)" numFmtId="0">
      <sharedItems containsMixedTypes="1" containsNumber="1" minValue="0" maxValue="1"/>
    </cacheField>
    <cacheField name="Αριθμός ενταγμένων έργων (ΕΚΤ)" numFmtId="0">
      <sharedItems containsMixedTypes="1" containsNumber="1" containsInteger="1" minValue="0" maxValue="213"/>
    </cacheField>
    <cacheField name="Ενταγμένα έργα - ΕΚΤ (Συγχρ. ΔΔ)" numFmtId="0">
      <sharedItems containsMixedTypes="1" containsNumber="1" minValue="0" maxValue="16781781.09"/>
    </cacheField>
    <cacheField name="Νομικές Δεσμεύσεις - ΕΚΤ (Συγχρ. ΔΔ)" numFmtId="0">
      <sharedItems containsMixedTypes="1" containsNumber="1" minValue="0" maxValue="16020468.789999999"/>
    </cacheField>
    <cacheField name="Πληρωμές - ΕΚΤ (Συγχρ. ΔΔ)" numFmtId="0">
      <sharedItems containsMixedTypes="1" containsNumber="1" minValue="0" maxValue="15247686.809999999"/>
    </cacheField>
    <cacheField name="% ενταγμένων έργων (ΕΚΤ) στον Π/Υ ΕΚΤ της Στρατηγικής" numFmtId="0">
      <sharedItems containsMixedTypes="1" containsNumber="1" minValue="0" maxValue="1.5940280752212388"/>
    </cacheField>
    <cacheField name="% νομικών δεσμεύσεων (ΕΚΤ) στα ενταγμένα (ΕΚΤ)" numFmtId="0">
      <sharedItems containsMixedTypes="1" containsNumber="1" minValue="0" maxValue="1"/>
    </cacheField>
    <cacheField name="% πληρωμών (ΕΚΤ) στα ενταγμένα (ΕΚΤ)" numFmtId="0">
      <sharedItems containsMixedTypes="1" containsNumber="1" minValue="0" maxValue="1"/>
    </cacheField>
    <cacheField name="Θεματικοί Στόχοι" numFmtId="0">
      <sharedItems containsSemiMixedTypes="0" containsString="0" containsNumber="1" containsInteger="1" minValue="1" maxValue="10"/>
    </cacheField>
    <cacheField name="Επενδυτικές Προτεραιότητες" numFmtId="0">
      <sharedItems containsSemiMixedTypes="0" containsString="0" containsNumber="1" containsInteger="1" minValue="1" maxValue="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">
  <r>
    <s v="Ανατολικής Μακεδονίας Θράκης"/>
    <x v="0"/>
    <n v="1"/>
    <m/>
    <n v="1"/>
    <n v="1"/>
    <n v="1013"/>
    <s v="Αλεξανδρούπολη «Ελκυστική Πόλη»"/>
    <x v="0"/>
    <x v="0"/>
    <s v="Δήμος Αλεξανδρούπολης"/>
    <d v="2017-05-09T00:00:00"/>
    <n v="8572772"/>
    <x v="0"/>
    <n v="597680"/>
    <n v="16"/>
    <n v="4359890.5600000005"/>
    <n v="4345420.08"/>
    <n v="4200158.09"/>
    <n v="0.50857418813891242"/>
    <n v="0.99668099925884368"/>
    <n v="0.96336319276784765"/>
    <n v="9"/>
    <n v="3786190.56"/>
    <n v="3779475.0799999996"/>
    <n v="3771535.59"/>
    <n v="0.4747519602281704"/>
    <n v="0.99822632276596235"/>
    <n v="0.99612936280734898"/>
    <n v="7"/>
    <n v="573700"/>
    <n v="565945"/>
    <n v="428622.5"/>
    <n v="0.95987819569000132"/>
    <n v="0.9864824821335193"/>
    <n v="0.74711957469060486"/>
    <n v="4"/>
    <n v="4"/>
  </r>
  <r>
    <s v="Ανατολικής Μακεδονίας Θράκης"/>
    <x v="0"/>
    <n v="2"/>
    <m/>
    <n v="4"/>
    <n v="2"/>
    <n v="1016"/>
    <s v="Ολοκληρωμένη Χωρική Επένδυση Πολιτιστικής Διαδρομής Εγνατίας Οδού"/>
    <x v="1"/>
    <x v="1"/>
    <s v="ΕΥΔ ΠΕΠ ΑΜΘ"/>
    <d v="2016-07-12T00:00:00"/>
    <n v="55207000"/>
    <x v="1"/>
    <s v="-"/>
    <n v="18"/>
    <n v="46013318.210000001"/>
    <n v="30919874.880000003"/>
    <n v="19077513.749999996"/>
    <n v="0.83346891173220794"/>
    <n v="0.67197663813083219"/>
    <n v="0.41460851971014578"/>
    <n v="18"/>
    <n v="46013318.210000001"/>
    <n v="30919874.880000003"/>
    <n v="19077513.749999996"/>
    <n v="0.83346891173220794"/>
    <n v="0.67197663813083219"/>
    <n v="0.41460851971014578"/>
    <s v="-"/>
    <s v="-"/>
    <s v="-"/>
    <s v="-"/>
    <s v="-"/>
    <s v="-"/>
    <s v="-"/>
    <n v="5"/>
    <n v="5"/>
  </r>
  <r>
    <s v="Ανατολικής Μακεδονίας Θράκης"/>
    <x v="0"/>
    <n v="3"/>
    <m/>
    <n v="3"/>
    <n v="3"/>
    <n v="1015"/>
    <s v="Στρατηγική Βιώσιμης Αστικής Ανάπτυξης Δήμου Δράμας"/>
    <x v="0"/>
    <x v="0"/>
    <s v="Δήμος Δράμας"/>
    <d v="2017-05-09T00:00:00"/>
    <n v="8406438"/>
    <x v="2"/>
    <n v="600000"/>
    <n v="16"/>
    <n v="8016777.8800000008"/>
    <n v="5538767.0200000005"/>
    <n v="5280326.9499999993"/>
    <n v="0.95364741642060535"/>
    <n v="0.69089690433084572"/>
    <n v="0.65865950498306669"/>
    <n v="13"/>
    <n v="7413884.2800000012"/>
    <n v="4959895.91"/>
    <n v="4734366.9399999985"/>
    <n v="0.94971410520393562"/>
    <n v="0.66900098823770682"/>
    <n v="0.63858117569647277"/>
    <n v="3"/>
    <n v="602893.6"/>
    <n v="578871.11"/>
    <n v="545960.01"/>
    <n v="1.0048226666666666"/>
    <n v="0.96015467737590843"/>
    <n v="0.90556610652360559"/>
    <n v="5"/>
    <n v="5"/>
  </r>
  <r>
    <s v="Ανατολικής Μακεδονίας Θράκης"/>
    <x v="0"/>
    <n v="4"/>
    <m/>
    <n v="2"/>
    <n v="4"/>
    <n v="1014"/>
    <s v="«Καβάλα 2023: Δημιουργική πόλη – τουριστικός προορισμός αριστείας»"/>
    <x v="0"/>
    <x v="0"/>
    <s v="Δήμος Καβάλας"/>
    <d v="2017-05-09T00:00:00"/>
    <n v="8599658"/>
    <x v="3"/>
    <n v="600000"/>
    <n v="12"/>
    <n v="7788800.4699999997"/>
    <n v="7057480.3399999999"/>
    <n v="5047793.5200000005"/>
    <n v="0.90571049104510892"/>
    <n v="0.90610619275499305"/>
    <n v="0.64808355785239424"/>
    <n v="9"/>
    <n v="7189910.4699999997"/>
    <n v="6468228.1399999997"/>
    <n v="4459981.4000000004"/>
    <n v="0.89877723147664557"/>
    <n v="0.89962568615962191"/>
    <n v="0.62031111772661618"/>
    <n v="3"/>
    <n v="598890"/>
    <n v="589252.19999999995"/>
    <n v="587812.12"/>
    <n v="0.99814999999999998"/>
    <n v="0.98390722837248901"/>
    <n v="0.98150264656280783"/>
    <n v="5"/>
    <n v="5"/>
  </r>
  <r>
    <s v="Κεντρικής Μακεδονίας"/>
    <x v="1"/>
    <n v="5"/>
    <m/>
    <n v="33"/>
    <n v="5"/>
    <n v="1002"/>
    <s v="Στρατηγική Βιώσιμης Αστικής Ανάπτυξης της Μητροπολιτικής Ενότητας Θεσσαλονίκης"/>
    <x v="0"/>
    <x v="0"/>
    <s v="Μητροπολιτική Ενότητα Θεσσαλονίκης"/>
    <d v="2017-06-26T00:00:00"/>
    <n v="84326940"/>
    <x v="4"/>
    <n v="16006940"/>
    <n v="284"/>
    <n v="33086094.930000003"/>
    <n v="32194576.880000003"/>
    <n v="29301499.199999999"/>
    <n v="0.39235498086376669"/>
    <n v="0.97305460037256808"/>
    <n v="0.88561370757089819"/>
    <n v="71"/>
    <n v="18547335.760000002"/>
    <n v="17969539.300000001"/>
    <n v="17587732.720000003"/>
    <n v="0.27147739695550355"/>
    <n v="0.96884746858111548"/>
    <n v="0.94826194703017552"/>
    <n v="213"/>
    <n v="14538759.17"/>
    <n v="14225037.580000002"/>
    <n v="11713766.48"/>
    <n v="0.9082784823332879"/>
    <n v="0.97842170804731765"/>
    <n v="0.80569231136112152"/>
    <n v="7"/>
    <n v="11"/>
  </r>
  <r>
    <s v="Κεντρικής Μακεδονίας"/>
    <x v="1"/>
    <n v="6"/>
    <m/>
    <n v="34"/>
    <n v="6"/>
    <n v="1006"/>
    <s v="Στρατηγική Βιώσιμης Αστικής Ανάπτυξης Δήμου Βέροιας"/>
    <x v="0"/>
    <x v="0"/>
    <s v="Δήμος Βέροιας"/>
    <d v="2017-07-07T00:00:00"/>
    <n v="4204000"/>
    <x v="5"/>
    <n v="904000"/>
    <n v="11"/>
    <n v="2096977.9"/>
    <n v="2065255.9700000002"/>
    <n v="1862722.7999999998"/>
    <n v="0.49880539961941006"/>
    <n v="0.98487254920521594"/>
    <n v="0.88828918988607364"/>
    <n v="4"/>
    <n v="655976.52"/>
    <n v="627454.59"/>
    <n v="497680.89"/>
    <n v="0.19878076363636366"/>
    <n v="0.95651989190100883"/>
    <n v="0.75868704873765913"/>
    <n v="7"/>
    <n v="1441001.38"/>
    <n v="1437801.38"/>
    <n v="1365041.9100000001"/>
    <n v="1.5940280752212388"/>
    <n v="0.99777932204339737"/>
    <n v="0.94728702480493132"/>
    <n v="5"/>
    <n v="7"/>
  </r>
  <r>
    <s v="Κεντρικής Μακεδονίας"/>
    <x v="1"/>
    <n v="7"/>
    <m/>
    <n v="36"/>
    <n v="7"/>
    <n v="1008"/>
    <s v="Στρατηγική Βιώσιμης Αστικής Ανάπτυξης για την πόλη των Γιαννιτσών του Δήμου Πέλλας"/>
    <x v="0"/>
    <x v="0"/>
    <s v="Δήμος Πέλας"/>
    <d v="2017-07-14T00:00:00"/>
    <n v="3806000"/>
    <x v="6"/>
    <n v="824000"/>
    <n v="12"/>
    <n v="978627.72"/>
    <n v="911009.72"/>
    <n v="315955.76"/>
    <n v="0.25712761954808194"/>
    <n v="0.93090528847885079"/>
    <n v="0.32285592727743295"/>
    <n v="4"/>
    <n v="213825.6"/>
    <n v="213825.6"/>
    <n v="213825.6"/>
    <n v="7.1705432595573437E-2"/>
    <n v="1"/>
    <n v="1"/>
    <n v="8"/>
    <n v="764802.12"/>
    <n v="697184.12"/>
    <n v="102130.15999999999"/>
    <n v="0.92815791262135927"/>
    <n v="0.91158758817248053"/>
    <n v="0.13353801895842024"/>
    <n v="4"/>
    <n v="8"/>
  </r>
  <r>
    <s v="Κεντρικής Μακεδονίας"/>
    <x v="1"/>
    <n v="8"/>
    <m/>
    <n v="35"/>
    <n v="8"/>
    <n v="1007"/>
    <s v="«Έδεσσα- Αστική αναζωογόνηση»"/>
    <x v="0"/>
    <x v="0"/>
    <s v="Δήμος Έδεσσας"/>
    <d v="2017-07-17T00:00:00"/>
    <n v="2601000"/>
    <x v="7"/>
    <n v="431000"/>
    <n v="8"/>
    <n v="707420.26"/>
    <n v="638585.39"/>
    <n v="562619.9"/>
    <n v="0.27198010765090352"/>
    <n v="0.90269593070461396"/>
    <n v="0.79531211051263928"/>
    <n v="3"/>
    <n v="353619.73"/>
    <n v="353619.73"/>
    <n v="337721.73"/>
    <n v="0.16295840092165897"/>
    <n v="1"/>
    <n v="0.95504210129904232"/>
    <n v="5"/>
    <n v="353800.52999999997"/>
    <n v="284965.65999999997"/>
    <n v="224898.17"/>
    <n v="0.82088290023201849"/>
    <n v="0.80544158596935966"/>
    <n v="0.63566374533130299"/>
    <n v="5"/>
    <n v="9"/>
  </r>
  <r>
    <s v="Κεντρικής Μακεδονίας"/>
    <x v="1"/>
    <n v="9"/>
    <m/>
    <n v="37"/>
    <n v="9"/>
    <n v="1009"/>
    <s v="Στρατηγική Βιώσιμης Αστικής Ανάπτυξης Δήμου Κατερίνης"/>
    <x v="0"/>
    <x v="0"/>
    <s v="Δήμος Κατερίνης"/>
    <d v="2017-07-07T00:00:00"/>
    <n v="3200000"/>
    <x v="8"/>
    <n v="684000"/>
    <n v="6"/>
    <n v="550922.89"/>
    <n v="541802.89"/>
    <n v="322348.66000000003"/>
    <n v="0.172163403125"/>
    <n v="0.98344595919766553"/>
    <n v="0.58510667436598984"/>
    <n v="1"/>
    <n v="62874.879999999997"/>
    <n v="62874.879999999997"/>
    <n v="62874.879999999997"/>
    <n v="2.4990015898251193E-2"/>
    <n v="1"/>
    <n v="1"/>
    <n v="5"/>
    <n v="488048.01"/>
    <n v="478928.01"/>
    <n v="259473.78"/>
    <n v="0.71352048245614041"/>
    <n v="0.98131331382746545"/>
    <n v="0.53165626062075322"/>
    <n v="4"/>
    <n v="7"/>
  </r>
  <r>
    <s v="Κεντρικής Μακεδονίας"/>
    <x v="1"/>
    <n v="10"/>
    <m/>
    <n v="38"/>
    <n v="10"/>
    <n v="1010"/>
    <s v="Στρατηγική Βιώσιμης Αστικής Ανάπτυξης Δήμου Νάουσας, Ηρωικής Πόλεως Νάουσας"/>
    <x v="0"/>
    <x v="0"/>
    <s v="Δήμος Νάουσας"/>
    <d v="2017-07-07T00:00:00"/>
    <n v="3504000"/>
    <x v="9"/>
    <n v="790500"/>
    <n v="6"/>
    <n v="1138472.02"/>
    <n v="1078388.8999999999"/>
    <n v="841177.66"/>
    <n v="0.3249063984018265"/>
    <n v="0.94722477237516989"/>
    <n v="0.73886546636429418"/>
    <n v="3"/>
    <n v="527152.32000000007"/>
    <n v="467069.2"/>
    <n v="446595.19"/>
    <n v="0.19427024875621893"/>
    <n v="0.88602322759387642"/>
    <n v="0.84718433943342975"/>
    <n v="3"/>
    <n v="611319.69999999995"/>
    <n v="611319.69999999995"/>
    <n v="394582.47000000003"/>
    <n v="0.77333295382669187"/>
    <n v="1"/>
    <n v="0.64546009232157908"/>
    <n v="5"/>
    <n v="7"/>
  </r>
  <r>
    <s v="Κεντρικής Μακεδονίας"/>
    <x v="1"/>
    <n v="11"/>
    <m/>
    <n v="39"/>
    <n v="11"/>
    <n v="1011"/>
    <s v="Στρατηγική Βιώσιμης Αστικής Ανάπτυξης Δήμου Σερρών"/>
    <x v="0"/>
    <x v="0"/>
    <s v="Δήμος Σερρών"/>
    <d v="2017-07-05T00:00:00"/>
    <n v="4719000"/>
    <x v="10"/>
    <n v="1025000"/>
    <n v="16"/>
    <n v="1263758.8400000001"/>
    <n v="1240970.3500000001"/>
    <n v="1080760.1000000001"/>
    <n v="0.26780225471498198"/>
    <n v="0.98196769092432223"/>
    <n v="0.8551948882905539"/>
    <n v="12"/>
    <n v="933576.39000000013"/>
    <n v="925163.05"/>
    <n v="916851.8"/>
    <n v="0.25272777206280456"/>
    <n v="0.99098805401451928"/>
    <n v="0.9820854616942486"/>
    <n v="4"/>
    <n v="330182.45"/>
    <n v="315807.3"/>
    <n v="163908.30000000002"/>
    <n v="0.32212921951219514"/>
    <n v="0.9564630100721585"/>
    <n v="0.49641735955378613"/>
    <n v="5"/>
    <n v="9"/>
  </r>
  <r>
    <s v="Δυτικής Μακεδονίας"/>
    <x v="2"/>
    <n v="12"/>
    <m/>
    <n v="18"/>
    <n v="12"/>
    <n v="1097"/>
    <s v="Κοζάνη «Η Πόλη κινείται… κάνουμε μαζί το επόμενο βήμα!»"/>
    <x v="0"/>
    <x v="0"/>
    <s v="Δήμος Κοζάνης"/>
    <d v="2018-03-27T00:00:00"/>
    <n v="8930000"/>
    <x v="11"/>
    <n v="410000"/>
    <n v="4"/>
    <n v="659660"/>
    <n v="440300"/>
    <n v="295785.13"/>
    <n v="7.3870100783874584E-2"/>
    <n v="0.66746505775702636"/>
    <n v="0.44839027680926541"/>
    <n v="3"/>
    <n v="440300"/>
    <n v="440300"/>
    <n v="295785.13"/>
    <n v="5.1678403755868546E-2"/>
    <n v="1"/>
    <n v="0.67178089938678176"/>
    <n v="1"/>
    <n v="219360"/>
    <n v="0"/>
    <n v="0"/>
    <n v="0.53502439024390247"/>
    <n v="0"/>
    <n v="0"/>
    <n v="6"/>
    <n v="7"/>
  </r>
  <r>
    <s v="Δυτικής Μακεδονίας"/>
    <x v="2"/>
    <n v="13"/>
    <m/>
    <n v="16"/>
    <n v="13"/>
    <n v="1095"/>
    <s v="Γρεβενά 2020"/>
    <x v="0"/>
    <x v="0"/>
    <s v="Δήμος Γρεβενών"/>
    <d v="2018-03-27T00:00:00"/>
    <n v="6640000"/>
    <x v="12"/>
    <n v="410000"/>
    <n v="14"/>
    <n v="3717364.17"/>
    <n v="3018306"/>
    <n v="1173926.83"/>
    <n v="0.55984400150602409"/>
    <n v="0.81194789156210112"/>
    <n v="0.31579548742462865"/>
    <n v="13"/>
    <n v="3417764.17"/>
    <n v="2718706"/>
    <n v="1173926.83"/>
    <n v="0.54859778009630822"/>
    <n v="0.79546331015577354"/>
    <n v="0.34347800831442388"/>
    <n v="1"/>
    <n v="299600"/>
    <n v="299600"/>
    <n v="0"/>
    <n v="0.73073170731707315"/>
    <n v="1"/>
    <n v="0"/>
    <n v="8"/>
    <n v="9"/>
  </r>
  <r>
    <s v="Δυτικής Μακεδονίας"/>
    <x v="2"/>
    <n v="14"/>
    <m/>
    <n v="19"/>
    <n v="14"/>
    <n v="1098"/>
    <s v="Πτολεμαΐδα «Εδώ ζούμε … Καλύτερα»"/>
    <x v="0"/>
    <x v="0"/>
    <s v="Δήμος Εορδαίας"/>
    <d v="2018-03-27T00:00:00"/>
    <n v="8560000"/>
    <x v="13"/>
    <n v="410000"/>
    <n v="10"/>
    <n v="684373.58000000007"/>
    <n v="684373.58000000007"/>
    <n v="125911.81999999999"/>
    <n v="7.9950184579439268E-2"/>
    <n v="1"/>
    <n v="0.18398112329233982"/>
    <n v="9"/>
    <n v="464533.58"/>
    <n v="464533.58"/>
    <n v="125911.81999999999"/>
    <n v="5.6997985276073623E-2"/>
    <n v="1"/>
    <n v="0.2710499852346519"/>
    <n v="1"/>
    <n v="219840"/>
    <n v="219840"/>
    <n v="0"/>
    <n v="0.53619512195121954"/>
    <n v="1"/>
    <n v="0"/>
    <n v="7"/>
    <n v="9"/>
  </r>
  <r>
    <s v="Δυτικής Μακεδονίας"/>
    <x v="2"/>
    <n v="15"/>
    <m/>
    <n v="20"/>
    <n v="15"/>
    <n v="1099"/>
    <s v="Καστοριά «Ευρωπαϊκή Πόλη να Ζεις και να Επισκεφτείς»"/>
    <x v="0"/>
    <x v="0"/>
    <s v="Δήμος Καστοριάς"/>
    <d v="2018-03-27T00:00:00"/>
    <n v="8890000"/>
    <x v="14"/>
    <n v="410000"/>
    <n v="16"/>
    <n v="6371143.1699999999"/>
    <n v="5435281.2399999993"/>
    <n v="3854868.9000000004"/>
    <n v="0.71666402362204729"/>
    <n v="0.85310926076709082"/>
    <n v="0.60505136945462812"/>
    <n v="15"/>
    <n v="6151663.1699999999"/>
    <n v="5217055.2399999993"/>
    <n v="3854868.9000000004"/>
    <n v="0.72543197759433964"/>
    <n v="0.84807231732747801"/>
    <n v="0.62663848677527645"/>
    <n v="1"/>
    <n v="219480"/>
    <n v="218226"/>
    <n v="0"/>
    <n v="0.53531707317073174"/>
    <n v="0.99428649535265168"/>
    <n v="0"/>
    <n v="8"/>
    <n v="10"/>
  </r>
  <r>
    <s v="Δυτικής Μακεδονίας"/>
    <x v="2"/>
    <n v="16"/>
    <m/>
    <n v="17"/>
    <n v="16"/>
    <n v="1096"/>
    <s v="Φλώρινα «Βιώσιμη πόλη, πύλη πολιτισμού»"/>
    <x v="0"/>
    <x v="0"/>
    <s v="Δήμος Φλώρινας"/>
    <d v="2018-03-27T00:00:00"/>
    <n v="8660000"/>
    <x v="15"/>
    <n v="410000"/>
    <n v="14"/>
    <n v="2483108.6799999997"/>
    <n v="2429259.0699999998"/>
    <n v="1888009.6799999997"/>
    <n v="0.28673310392609697"/>
    <n v="0.97831363144363059"/>
    <n v="0.7603411381897307"/>
    <n v="13"/>
    <n v="2263268.6799999997"/>
    <n v="2209419.0699999998"/>
    <n v="1888009.6799999997"/>
    <n v="0.27433559757575754"/>
    <n v="0.97620715097776201"/>
    <n v="0.83419600009663897"/>
    <n v="1"/>
    <n v="219840"/>
    <n v="219840"/>
    <n v="0"/>
    <n v="0.53619512195121954"/>
    <n v="1"/>
    <n v="0"/>
    <n v="8"/>
    <n v="10"/>
  </r>
  <r>
    <s v="Δυτικής Μακεδονίας"/>
    <x v="2"/>
    <n v="17"/>
    <m/>
    <n v="21"/>
    <n v="17"/>
    <n v="1100"/>
    <s v="ΟΧΕ Αξιοποίησης Λιμνών Δυτικής Μακεδονίας"/>
    <x v="1"/>
    <x v="0"/>
    <s v="ΕΥΔ ΠΕΠ Δυτικής Μακεδονίας"/>
    <d v="2018-04-19T00:00:00"/>
    <n v="36600000"/>
    <x v="16"/>
    <n v="1400000"/>
    <n v="70"/>
    <n v="26903420.030000001"/>
    <n v="24723844.800000004"/>
    <n v="18095572.309999991"/>
    <n v="0.73506612103825142"/>
    <n v="0.91898519862643657"/>
    <n v="0.67261234035753148"/>
    <n v="67"/>
    <n v="26603892.43"/>
    <n v="24425210.200000003"/>
    <n v="18095572.309999991"/>
    <n v="0.7557923985795455"/>
    <n v="0.91810663662347414"/>
    <n v="0.68018514048697765"/>
    <n v="3"/>
    <n v="299527.59999999998"/>
    <n v="298634.59999999998"/>
    <n v="0"/>
    <n v="0.2139482857142857"/>
    <n v="0.99701863868304619"/>
    <n v="0"/>
    <n v="10"/>
    <n v="14"/>
  </r>
  <r>
    <s v="Ηπείρου"/>
    <x v="3"/>
    <n v="18"/>
    <m/>
    <n v="23"/>
    <n v="18"/>
    <n v="1003"/>
    <s v="Στρατηγικό Σχέδιο για τη Βιώσιμη Αστική Ανάπτυξη Δήμου Ιωαννιτών"/>
    <x v="0"/>
    <x v="0"/>
    <s v="Δήμος Ιωαννιτών"/>
    <d v="2017-07-11T00:00:00"/>
    <n v="30700000"/>
    <x v="17"/>
    <n v="3400000"/>
    <n v="6"/>
    <n v="59565683.489999995"/>
    <n v="50278307.770000003"/>
    <n v="25627809.75"/>
    <n v="1.9402502765472311"/>
    <n v="0.84408177366823678"/>
    <n v="0.43024453424264741"/>
    <n v="6"/>
    <n v="59565683.489999995"/>
    <n v="50278307.770000003"/>
    <n v="25627809.75"/>
    <n v="2.1818931681318681"/>
    <n v="0.84408177366823678"/>
    <n v="0.43024453424264741"/>
    <n v="0"/>
    <n v="0"/>
    <n v="0"/>
    <n v="0"/>
    <n v="0"/>
    <n v="0"/>
    <n v="0"/>
    <n v="7"/>
    <n v="10"/>
  </r>
  <r>
    <s v="Ηπείρου"/>
    <x v="3"/>
    <n v="19"/>
    <m/>
    <n v="22"/>
    <n v="19"/>
    <n v="1001"/>
    <s v="Πολιτιστική Διαδρομή στα Αρχαία Θέατρα της Ηπείρου"/>
    <x v="1"/>
    <x v="0"/>
    <s v="Περιφέρεια Ηπείρου"/>
    <d v="2017-03-03T00:00:00"/>
    <n v="23900000"/>
    <x v="18"/>
    <n v="500000"/>
    <n v="8"/>
    <n v="30229834.75"/>
    <n v="25671110.16"/>
    <n v="14809022.259999998"/>
    <n v="1.2648466422594142"/>
    <n v="0.84919783294548112"/>
    <n v="0.48988101928013345"/>
    <n v="8"/>
    <n v="30229834.75"/>
    <n v="25671110.16"/>
    <n v="14809022.259999998"/>
    <n v="1.2918732799145298"/>
    <n v="0.84919783294548112"/>
    <n v="0.48988101928013345"/>
    <n v="0"/>
    <n v="0"/>
    <n v="0"/>
    <n v="0"/>
    <n v="0"/>
    <n v="0"/>
    <n v="0"/>
    <n v="4"/>
    <n v="4"/>
  </r>
  <r>
    <s v="Θεσσαλίας"/>
    <x v="4"/>
    <n v="20"/>
    <m/>
    <n v="27"/>
    <n v="20"/>
    <n v="1024"/>
    <s v="Λάρισα «Η Πόλη στο Προσκήνιο»"/>
    <x v="0"/>
    <x v="0"/>
    <s v="Δήμος Λαρισαίων"/>
    <d v="2017-10-10T00:00:00"/>
    <n v="15009429"/>
    <x v="19"/>
    <n v="1561429"/>
    <n v="9"/>
    <n v="8485879.2699999996"/>
    <n v="7959182.2599999988"/>
    <n v="4281250.22"/>
    <n v="0.56536989315183139"/>
    <n v="0.93793253554030342"/>
    <n v="0.50451462762797472"/>
    <n v="9"/>
    <n v="8485879.2699999996"/>
    <n v="7959182.2599999988"/>
    <n v="4281250.22"/>
    <n v="0.63101422293277809"/>
    <n v="0.93793253554030342"/>
    <n v="0.50451462762797472"/>
    <n v="0"/>
    <n v="0"/>
    <n v="0"/>
    <n v="0"/>
    <n v="0"/>
    <n v="0"/>
    <n v="0"/>
    <n v="6"/>
    <n v="8"/>
  </r>
  <r>
    <s v="Θεσσαλίας"/>
    <x v="4"/>
    <n v="21"/>
    <m/>
    <n v="28"/>
    <n v="21"/>
    <n v="1025"/>
    <s v="Στρατηγική Βιώσιμης Αστικής Ανάπτυξης Δήμου Βόλου"/>
    <x v="0"/>
    <x v="0"/>
    <s v="Δήμος Βόλου"/>
    <d v="2017-10-09T00:00:00"/>
    <n v="15130000"/>
    <x v="20"/>
    <n v="2685000"/>
    <n v="445"/>
    <n v="13922590.520000001"/>
    <n v="9966888.1399999987"/>
    <n v="6800946.3900000015"/>
    <n v="0.92019765499008599"/>
    <n v="0.71587885355691672"/>
    <n v="0.48848282797876907"/>
    <n v="441"/>
    <n v="12782741.970000001"/>
    <n v="8827039.5899999999"/>
    <n v="6018175.5100000007"/>
    <n v="1.0271387681799919"/>
    <n v="0.69054351646276713"/>
    <n v="0.47080474002558625"/>
    <n v="4"/>
    <n v="1139848.55"/>
    <n v="1139848.55"/>
    <n v="782770.88"/>
    <n v="0.42452459962756056"/>
    <n v="1"/>
    <n v="0.68673235580288272"/>
    <n v="6"/>
    <n v="9"/>
  </r>
  <r>
    <s v="Θεσσαλίας"/>
    <x v="4"/>
    <n v="22"/>
    <m/>
    <n v="30"/>
    <n v="22"/>
    <n v="1139"/>
    <s v="«Καρδίτσα, πόλη να ζεις»"/>
    <x v="0"/>
    <x v="0"/>
    <s v="Δήμος Καρδίτσας"/>
    <d v="2019-05-20T00:00:00"/>
    <n v="8400000"/>
    <x v="21"/>
    <n v="1250000"/>
    <n v="222"/>
    <n v="2337910.08"/>
    <n v="1955689.3699999999"/>
    <n v="1397987.5999999996"/>
    <n v="0.27832262857142859"/>
    <n v="0.83651180031697359"/>
    <n v="0.5979646573917845"/>
    <n v="220"/>
    <n v="2150929.13"/>
    <n v="1768708.42"/>
    <n v="1332315.2899999998"/>
    <n v="0.30082924895104896"/>
    <n v="0.82229971937755109"/>
    <n v="0.6194138483772359"/>
    <n v="2"/>
    <n v="186980.95"/>
    <n v="186980.95"/>
    <n v="65672.31"/>
    <n v="0.14958476000000001"/>
    <n v="1"/>
    <n v="0.35122460336200023"/>
    <n v="6"/>
    <n v="9"/>
  </r>
  <r>
    <s v="Θεσσαλίας"/>
    <x v="4"/>
    <n v="23"/>
    <m/>
    <n v="29"/>
    <n v="23"/>
    <n v="1138"/>
    <s v="«Τρίκαλα: Μια ανοιχτή πόλη-πρότυπο στις όχθες του Ληθαίου»"/>
    <x v="0"/>
    <x v="0"/>
    <s v="Δήμος Τρικκαίων"/>
    <d v="2019-05-20T00:00:00"/>
    <n v="9890000"/>
    <x v="22"/>
    <n v="1125000"/>
    <n v="225"/>
    <n v="8950995.1999999993"/>
    <n v="5158890.21"/>
    <n v="2149013.9899999993"/>
    <n v="0.90505512639029317"/>
    <n v="0.57634822661953844"/>
    <n v="0.24008659841533592"/>
    <n v="223"/>
    <n v="8533175.1999999993"/>
    <n v="4741070.21"/>
    <n v="1830414.7899999998"/>
    <n v="0.9735510781517398"/>
    <n v="0.5556044612795481"/>
    <n v="0.21450570826203122"/>
    <n v="2"/>
    <n v="417820"/>
    <n v="417820"/>
    <n v="318599.2"/>
    <n v="0.37139555555555553"/>
    <n v="1"/>
    <n v="0.76252740414532572"/>
    <n v="4"/>
    <n v="7"/>
  </r>
  <r>
    <s v="Στερεάς Ελλάδας"/>
    <x v="5"/>
    <n v="24"/>
    <m/>
    <n v="57"/>
    <n v="24"/>
    <n v="1140"/>
    <s v="«Ολοκληρωμένο Σχέδιο Βιώσιμης Αστικής Ανάπτυξης (ΟΣΒΑΑ) για την ανάδειξη της πόλης της Λαμίας ως Διεθνώς Αναγνωρίσιμου Πολιτιστικού Προορισμού με αξιοποίηση της Ολοκληρωμένης Χωρικής Επένδυσης (ΟΧΕ)»"/>
    <x v="0"/>
    <x v="0"/>
    <s v="Δήμος Λαμιέων"/>
    <d v="2019-10-03T00:00:00"/>
    <n v="10050000"/>
    <x v="23"/>
    <n v="2800000"/>
    <n v="3"/>
    <n v="1472516.8"/>
    <n v="1442816.8"/>
    <n v="961348.85999999987"/>
    <n v="0.14651908457711443"/>
    <n v="0.97983045083084963"/>
    <n v="0.65286104715409687"/>
    <n v="3"/>
    <n v="1472516.8"/>
    <n v="1442816.8"/>
    <n v="961348.85999999987"/>
    <n v="0.20310576551724138"/>
    <n v="0.97983045083084963"/>
    <n v="0.65286104715409687"/>
    <n v="0"/>
    <n v="0"/>
    <n v="0"/>
    <n v="0"/>
    <n v="0"/>
    <n v="0"/>
    <n v="0"/>
    <n v="7"/>
    <n v="11"/>
  </r>
  <r>
    <s v="Στερεάς Ελλάδας"/>
    <x v="5"/>
    <n v="25"/>
    <m/>
    <n v="58"/>
    <n v="25"/>
    <n v="1141"/>
    <s v="Χαλκίδα «Βιώσιμη και έξυπνη πόλη»"/>
    <x v="0"/>
    <x v="0"/>
    <s v="Δήμος Χαλκιδέων"/>
    <d v="2019-10-03T00:00:00"/>
    <n v="10050000"/>
    <x v="23"/>
    <n v="2800000"/>
    <n v="1"/>
    <n v="150000"/>
    <m/>
    <m/>
    <n v="1.4925373134328358E-2"/>
    <n v="0"/>
    <n v="0"/>
    <n v="0"/>
    <n v="0"/>
    <n v="0"/>
    <n v="0"/>
    <n v="0"/>
    <n v="0"/>
    <n v="0"/>
    <n v="1"/>
    <n v="150000"/>
    <n v="0"/>
    <n v="0"/>
    <n v="5.3571428571428568E-2"/>
    <n v="0"/>
    <n v="0"/>
    <n v="7"/>
    <n v="10"/>
  </r>
  <r>
    <s v="Στερεάς Ελλάδας"/>
    <x v="5"/>
    <n v="26"/>
    <m/>
    <n v="59"/>
    <n v="26"/>
    <n v="1142"/>
    <s v="«Διαδημοτική Αστική Λειτουργική Περιοχή» των Αστικών Κέντρων των Δήμων Λεβαδέων, Θηβαίων και Αλιάρτου-Θεσπιέων ως Περιοχής Ανάδειξης της σύγχρονης Οικονομίας της Επισκεψιμότητας, Βελτίωσης της Ποιότητας Ζωής Πολιτών και Επισκεπτών και διασφάλισης της Κοινωνικής Συνοχής με αξιοποίηση της “Ολοκληρωμένης Χωρικής Επένδυσης” (ΟΧΕ)"/>
    <x v="0"/>
    <x v="0"/>
    <s v="Δήμος Λεβαδέων"/>
    <d v="2019-12-06T00:00:00"/>
    <n v="10050000"/>
    <x v="23"/>
    <n v="2800000"/>
    <n v="2"/>
    <n v="1815000"/>
    <m/>
    <m/>
    <n v="0.18059701492537314"/>
    <n v="0"/>
    <n v="0"/>
    <n v="1"/>
    <n v="1215000"/>
    <n v="0"/>
    <n v="0"/>
    <n v="0.16758620689655174"/>
    <n v="0"/>
    <n v="0"/>
    <n v="1"/>
    <n v="600000"/>
    <n v="0"/>
    <n v="0"/>
    <n v="0.21428571428571427"/>
    <n v="0"/>
    <n v="0"/>
    <n v="7"/>
    <n v="11"/>
  </r>
  <r>
    <s v="Στερεάς Ελλάδας"/>
    <x v="5"/>
    <n v="27"/>
    <m/>
    <n v="61"/>
    <n v="27"/>
    <n v="1145"/>
    <s v="Στρατηγικού και Επιχειρησιακού Σχεδίου (Σχεδίου Δράσης) για την Αστική, Κοινωνική, Περιβαλλοντική και Επιχειρηματική Αναζωογόνηση και Εξυγίανση της ευρύτερης περιοχής της ΛΑΠ Ασωπού (ΟΧΕ ΛΑΠ Ασωπού)"/>
    <x v="1"/>
    <x v="0"/>
    <s v="Περιφέρεια Στερεάς Ελλάδας"/>
    <d v="2019-04-09T00:00:00"/>
    <n v="28900000"/>
    <x v="24"/>
    <n v="7700000"/>
    <n v="1"/>
    <n v="700146.17"/>
    <n v="486042.96"/>
    <n v="434060.62"/>
    <n v="2.422651107266436E-2"/>
    <n v="0.69420212639312162"/>
    <n v="0.61995714409178293"/>
    <n v="1"/>
    <n v="700146.17"/>
    <n v="486042.96"/>
    <n v="434060.62"/>
    <n v="3.3025762735849055E-2"/>
    <n v="0.69420212639312162"/>
    <n v="0.61995714409178293"/>
    <n v="0"/>
    <n v="0"/>
    <n v="0"/>
    <n v="0"/>
    <n v="0"/>
    <n v="0"/>
    <n v="0"/>
    <n v="7"/>
    <n v="11"/>
  </r>
  <r>
    <s v="Ιονίων Νήσων"/>
    <x v="6"/>
    <n v="28"/>
    <m/>
    <n v="31"/>
    <n v="29"/>
    <n v="9998"/>
    <s v="«Ολοκληρωμένο Σχέδιο Χωρικής Ανάπτυξης (ΟΣΧΑ) για την ανάδειξη της Πόλης της Κέρκυρας ως Διεθνώς αναγνωρίσιμου Πολύ-θεματικού, Πολύ-προιοντικού και Δημιουργικού Πολιτιστικού Προορισμού"/>
    <x v="0"/>
    <x v="0"/>
    <s v="Δήμος Κέρκυρας"/>
    <d v="2018-06-01T00:00:00"/>
    <n v="27700000"/>
    <x v="25"/>
    <n v="1800000"/>
    <n v="10"/>
    <n v="17042492.59"/>
    <n v="9083697.9299999997"/>
    <n v="4008740.0700000003"/>
    <n v="0.61525244007220214"/>
    <n v="0.53300289743590845"/>
    <n v="0.23522029121210844"/>
    <n v="10"/>
    <n v="17042492.59"/>
    <n v="9083697.9299999997"/>
    <n v="4008740.0700000003"/>
    <n v="0.65801129691119686"/>
    <n v="0.53300289743590845"/>
    <n v="0.23522029121210844"/>
    <n v="0"/>
    <n v="0"/>
    <n v="0"/>
    <n v="0"/>
    <n v="0"/>
    <n v="0"/>
    <n v="0"/>
    <n v="6"/>
    <n v="10"/>
  </r>
  <r>
    <s v="Ιονίων Νήσων"/>
    <x v="6"/>
    <n v="29"/>
    <m/>
    <n v="32"/>
    <n v="30"/>
    <n v="9999"/>
    <s v="Στρατηγική Ολοκληρωμένης Χωρικής Επένδυσης στην περιοχή της Παλικής Κεφαλονιάς"/>
    <x v="1"/>
    <x v="0"/>
    <s v="Περιφέρεια Ιονίων Νήσων"/>
    <d v="2017-12-27T00:00:00"/>
    <n v="14779000"/>
    <x v="26"/>
    <n v="1364000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n v="5"/>
    <n v="7"/>
  </r>
  <r>
    <s v="Δυτικής Ελλάδας"/>
    <x v="7"/>
    <n v="30"/>
    <m/>
    <n v="12"/>
    <n v="31"/>
    <n v="1020"/>
    <s v="Στρατηγική Βιώσιμης Αστικής Ανάπτυξης Δήμου Πατρέων"/>
    <x v="0"/>
    <x v="0"/>
    <s v="Δήμος Πατρέων"/>
    <d v="2017-01-27T00:00:00"/>
    <n v="43880000"/>
    <x v="27"/>
    <n v="300000"/>
    <n v="28"/>
    <n v="42686441.380000003"/>
    <n v="30218673.939999994"/>
    <n v="13546490.859999999"/>
    <n v="0.97279948450319054"/>
    <n v="0.70792206993760864"/>
    <n v="0.31734879793345749"/>
    <n v="28"/>
    <n v="42686441.380000003"/>
    <n v="30218673.939999994"/>
    <n v="13546490.859999999"/>
    <n v="0.97949613079394227"/>
    <n v="0.70792206993760864"/>
    <n v="0.31734879793345749"/>
    <n v="0"/>
    <n v="0"/>
    <n v="0"/>
    <n v="0"/>
    <n v="0"/>
    <n v="0"/>
    <n v="0"/>
    <n v="7"/>
    <n v="11"/>
  </r>
  <r>
    <s v="Δυτικής Ελλάδας"/>
    <x v="7"/>
    <n v="31"/>
    <m/>
    <n v="13"/>
    <n v="32"/>
    <n v="1021"/>
    <s v="Στρατηγική Βιώσιμης Αστικής Ανάπτυξης Δήμου Αγρινίου"/>
    <x v="0"/>
    <x v="0"/>
    <s v="Δήμος Αγρινίου"/>
    <d v="2017-01-27T00:00:00"/>
    <n v="20980000"/>
    <x v="28"/>
    <n v="700000"/>
    <n v="23"/>
    <n v="16508270.349999998"/>
    <n v="15712170.289999995"/>
    <n v="10740345.649999997"/>
    <n v="0.78685749999999988"/>
    <n v="0.95177568315023364"/>
    <n v="0.65060393501491198"/>
    <n v="17"/>
    <n v="16024935.49"/>
    <n v="15228835.429999998"/>
    <n v="10691843.529999997"/>
    <n v="0.79018419575936882"/>
    <n v="0.95032116912440678"/>
    <n v="0.66720041005294539"/>
    <n v="6"/>
    <n v="483334.86"/>
    <n v="483334.86"/>
    <n v="48502.12"/>
    <n v="0.69047837142857138"/>
    <n v="1"/>
    <n v="0.10034889682900175"/>
    <n v="7"/>
    <n v="12"/>
  </r>
  <r>
    <s v="Δυτικής Ελλάδας"/>
    <x v="7"/>
    <n v="32"/>
    <m/>
    <n v="15"/>
    <n v="33"/>
    <n v="1023"/>
    <s v="Στρατηγικό Σχέδιο Ολοκληρωμένης Χωρικής Επένδυσης για άλλες χωρικές Στρατηγικές στην Περιοχή Λιμνοθάλασσας Μεσολογγίου - Αιτωλικού"/>
    <x v="1"/>
    <x v="0"/>
    <s v="Περιφέρεια Δυτικής Ελλάδας"/>
    <d v="2016-12-21T00:00:00"/>
    <n v="20530000"/>
    <x v="29"/>
    <n v="600000"/>
    <n v="24"/>
    <n v="11577030.269999994"/>
    <n v="10121449.019999998"/>
    <n v="8005034.5999999987"/>
    <n v="0.56390795275206984"/>
    <n v="0.87426989339641792"/>
    <n v="0.6914583803709794"/>
    <n v="19"/>
    <n v="11134964.059999997"/>
    <n v="9679382.8099999987"/>
    <n v="7748569.0099999998"/>
    <n v="0.55870366583040632"/>
    <n v="0.86927831628762364"/>
    <n v="0.69587732553489734"/>
    <n v="5"/>
    <n v="442066.21"/>
    <n v="442066.21"/>
    <n v="256465.59"/>
    <n v="0.73677701666666673"/>
    <n v="1"/>
    <n v="0.58015198673519963"/>
    <n v="6"/>
    <n v="9"/>
  </r>
  <r>
    <s v="Δυτικής Ελλάδας"/>
    <x v="7"/>
    <n v="33"/>
    <m/>
    <n v="14"/>
    <n v="34"/>
    <n v="1022"/>
    <s v="Στρατηγικό Σχέδιο Ολοκληρωμένης Χωρικής Επένδυσης για άλλες χωρικές Στρατηγικές στην ευρύτερη περιοχή του Άξονα Κατακόλου – Αρχαίας Ολυμπίας"/>
    <x v="1"/>
    <x v="0"/>
    <s v="Περιφέρεια Δυτικής Ελλάδας"/>
    <d v="2016-12-21T00:00:00"/>
    <n v="41623953"/>
    <x v="30"/>
    <n v="600000"/>
    <n v="27"/>
    <n v="15433699.690000001"/>
    <n v="15086991.350000001"/>
    <n v="6958809.1000000006"/>
    <n v="0.37078889864208719"/>
    <n v="0.97753563001976485"/>
    <n v="0.45088405500781126"/>
    <n v="25"/>
    <n v="15178553.450000001"/>
    <n v="14831845.110000001"/>
    <n v="6893602.7300000004"/>
    <n v="0.36999246391492308"/>
    <n v="0.9771580117208073"/>
    <n v="0.45416730604193378"/>
    <n v="2"/>
    <n v="255146.23999999999"/>
    <n v="255146.23999999999"/>
    <n v="65206.37"/>
    <n v="0.42524373333333332"/>
    <n v="1"/>
    <n v="0.25556469105717572"/>
    <n v="7"/>
    <n v="13"/>
  </r>
  <r>
    <s v="Πελοποννήσου"/>
    <x v="8"/>
    <n v="34"/>
    <m/>
    <n v="53"/>
    <n v="35"/>
    <n v="1101"/>
    <s v="«Καλαμάτα 2020:Βιώσιμη και Έξυπνη Πόλη»"/>
    <x v="0"/>
    <x v="0"/>
    <s v="Δήμος Καλαμάτας"/>
    <d v="2017-11-17T00:00:00"/>
    <n v="9165000"/>
    <x v="31"/>
    <n v="2730000"/>
    <n v="32"/>
    <n v="3845266.67"/>
    <n v="3429134.2300000004"/>
    <n v="1941232.14"/>
    <n v="0.4195599203491544"/>
    <n v="0.89178060308623552"/>
    <n v="0.50483680498549144"/>
    <n v="32"/>
    <n v="3845266.67"/>
    <n v="3429134.2300000004"/>
    <n v="1941232.14"/>
    <n v="0.59755503807303811"/>
    <n v="0.89178060308623552"/>
    <n v="0.50483680498549144"/>
    <n v="0"/>
    <n v="0"/>
    <n v="0"/>
    <n v="0"/>
    <n v="0"/>
    <n v="0"/>
    <n v="0"/>
    <n v="4"/>
    <n v="6"/>
  </r>
  <r>
    <s v="Πελοποννήσου"/>
    <x v="8"/>
    <n v="35"/>
    <m/>
    <n v="54"/>
    <n v="36"/>
    <n v="1102"/>
    <s v="Στρατηγική Βιώσιμης Αστικής Ανάπτυξης των Δήμων Άργους - Μυκηνών και Ναυπλιέων"/>
    <x v="0"/>
    <x v="0"/>
    <s v="Δήμοι Άργους - Μυκηνών &amp; Ναυπλιέων"/>
    <d v="2017-11-17T00:00:00"/>
    <n v="8420000"/>
    <x v="32"/>
    <n v="2520000"/>
    <n v="4"/>
    <n v="3290928.7399999998"/>
    <n v="3285234.03"/>
    <n v="1413860.99"/>
    <n v="0.39084664370546318"/>
    <n v="0.99826957359155699"/>
    <n v="0.4296237025174845"/>
    <n v="2"/>
    <n v="2690978.7399999998"/>
    <n v="2689078.73"/>
    <n v="1413860.99"/>
    <n v="0.45609809152542369"/>
    <n v="0.99929393347789885"/>
    <n v="0.5254077146666718"/>
    <n v="2"/>
    <n v="599950"/>
    <n v="596155.30000000005"/>
    <n v="0"/>
    <n v="0.23807539682539683"/>
    <n v="0.99367497291440965"/>
    <n v="0"/>
    <n v="4"/>
    <n v="7"/>
  </r>
  <r>
    <s v="Πελοποννήσου"/>
    <x v="8"/>
    <n v="36"/>
    <m/>
    <n v="56"/>
    <n v="37"/>
    <n v="1144"/>
    <s v="Στρατηγική Ολοκληρωμένων Χωρικών Επενδύσεων (Ο.Χ.Ε.) για την περιοχή της Μάνης"/>
    <x v="1"/>
    <x v="0"/>
    <s v="ΕΥΔ ΕΠ Πελοποννήσου"/>
    <d v="2019-03-19T00:00:00"/>
    <n v="12100000"/>
    <x v="33"/>
    <n v="900000"/>
    <n v="51"/>
    <n v="13312464.840000007"/>
    <n v="12559674.590000007"/>
    <n v="6281174.8899999997"/>
    <n v="1.1002037057851246"/>
    <n v="0.94345222623701597"/>
    <n v="0.47182659000359817"/>
    <n v="50"/>
    <n v="12815735.640000008"/>
    <n v="12062945.390000004"/>
    <n v="6281174.8899999997"/>
    <n v="1.1442621107142865"/>
    <n v="0.94126047297273974"/>
    <n v="0.49011426783769046"/>
    <n v="1"/>
    <n v="496729.2"/>
    <n v="496729.2"/>
    <n v="0"/>
    <n v="0.55192133333333337"/>
    <n v="1"/>
    <n v="0"/>
    <n v="5"/>
    <n v="8"/>
  </r>
  <r>
    <s v="Αττικής"/>
    <x v="9"/>
    <n v="37"/>
    <m/>
    <n v="5"/>
    <n v="38"/>
    <n v="1091"/>
    <s v="«Αθήνα 2020: Βιώσιμη Ανάπτυξη για τον τουρισμό, τον πολιτισμό, την καινοτομία»"/>
    <x v="0"/>
    <x v="0"/>
    <s v="ΕΑΤΑ"/>
    <d v="2018-01-10T00:00:00"/>
    <n v="85473690"/>
    <x v="34"/>
    <n v="22946242"/>
    <n v="239"/>
    <n v="41255900.889999963"/>
    <n v="39624896.719999969"/>
    <n v="28395136.270000007"/>
    <n v="0.48267368461569826"/>
    <n v="0.96046616035973331"/>
    <n v="0.68826848177935962"/>
    <n v="232"/>
    <n v="24474119.800000008"/>
    <n v="23604427.930000007"/>
    <n v="17427032.210000001"/>
    <n v="0.39141402028753847"/>
    <n v="0.96446483562608043"/>
    <n v="0.71205961041344557"/>
    <n v="7"/>
    <n v="16781781.09"/>
    <n v="16020468.789999999"/>
    <n v="10968104.060000001"/>
    <n v="0.73135204840949553"/>
    <n v="0.9546345947478927"/>
    <n v="0.65357210901384721"/>
    <n v="10"/>
    <n v="20"/>
  </r>
  <r>
    <s v="Αττικής"/>
    <x v="9"/>
    <n v="38"/>
    <m/>
    <n v="6"/>
    <n v="39"/>
    <n v="1092"/>
    <s v="Βιώσιμη Αστική Ανάπτυξη Πειραιά"/>
    <x v="0"/>
    <x v="0"/>
    <s v="Δήμος Πειραιά"/>
    <d v="2018-02-07T00:00:00"/>
    <n v="80465325"/>
    <x v="35"/>
    <n v="20443650"/>
    <n v="474"/>
    <n v="23262464.02"/>
    <n v="22479050.019999985"/>
    <n v="16207493.00999999"/>
    <n v="0.28909923647235625"/>
    <n v="0.96632282808362557"/>
    <n v="0.69672296950424217"/>
    <n v="471"/>
    <n v="17568814.019999988"/>
    <n v="17120171.499999989"/>
    <n v="14748147.259999996"/>
    <n v="0.29270782629774972"/>
    <n v="0.97446369917233611"/>
    <n v="0.83945036034936671"/>
    <n v="3"/>
    <n v="5693650"/>
    <n v="5358878.5199999996"/>
    <n v="1459345.75"/>
    <n v="0.27850457232441367"/>
    <n v="0.94120265910268452"/>
    <n v="0.25631110974506688"/>
    <n v="10"/>
    <n v="18"/>
  </r>
  <r>
    <s v="Αττικής"/>
    <x v="9"/>
    <n v="39"/>
    <m/>
    <n v="7"/>
    <n v="40"/>
    <n v="1093"/>
    <s v="Διαδημοτική Εταιρική Σχέση για την Ανάπτυξη της Δυτικής Αθήνας με αξιοποίηση της ΟΧΕ/ΒΑΑ"/>
    <x v="0"/>
    <x v="0"/>
    <s v="ΑΣΔΑ"/>
    <d v="2018-02-07T00:00:00"/>
    <n v="58459846"/>
    <x v="36"/>
    <n v="25886538"/>
    <n v="25"/>
    <n v="20184790.169999998"/>
    <n v="19591914.43"/>
    <n v="18564072.809999999"/>
    <n v="0.34527614338908791"/>
    <n v="0.97062759954368161"/>
    <n v="0.91970600901223043"/>
    <n v="14"/>
    <n v="4104023.87"/>
    <n v="3927280.3600000003"/>
    <n v="3316386.0000000009"/>
    <n v="0.12599346280703208"/>
    <n v="0.95693409307582811"/>
    <n v="0.80808155728392506"/>
    <n v="11"/>
    <n v="16080766.300000001"/>
    <n v="15664634.07"/>
    <n v="15247686.809999999"/>
    <n v="0.62120188879640836"/>
    <n v="0.97412236318613743"/>
    <n v="0.94819404284234876"/>
    <n v="10"/>
    <n v="19"/>
  </r>
  <r>
    <s v="Αττικής"/>
    <x v="9"/>
    <n v="40"/>
    <m/>
    <n v="8"/>
    <n v="41"/>
    <n v="1094"/>
    <s v="«Η μουσική και η ιστορία των δρόμων»"/>
    <x v="0"/>
    <x v="0"/>
    <s v="Σύνδεσμος Δήμων Νοτίου Τομέα Αττικής"/>
    <d v="2018-02-28T00:00:00"/>
    <n v="35416200"/>
    <x v="37"/>
    <n v="8081200"/>
    <n v="3"/>
    <n v="2774400"/>
    <n v="2774400"/>
    <n v="1917996.57"/>
    <n v="7.8337032205600829E-2"/>
    <n v="1"/>
    <n v="0.69131940960207616"/>
    <n v="2"/>
    <n v="2730200"/>
    <n v="2730200"/>
    <n v="1879138.53"/>
    <n v="9.9879275653923544E-2"/>
    <n v="1"/>
    <n v="0.68827870851952244"/>
    <n v="1"/>
    <n v="44200"/>
    <n v="44200"/>
    <n v="38858.04"/>
    <n v="5.469484729990595E-3"/>
    <n v="1"/>
    <n v="0.8791411764705882"/>
    <n v="10"/>
    <n v="18"/>
  </r>
  <r>
    <s v="Βορείου Αιγαίου"/>
    <x v="10"/>
    <n v="41"/>
    <m/>
    <n v="10"/>
    <n v="42"/>
    <n v="1019"/>
    <s v="Βιώσιμη Αστική Ανάπτυξη Μυτιλήνης"/>
    <x v="0"/>
    <x v="0"/>
    <s v="Δήμος Λέσβου"/>
    <d v="2017-05-04T00:00:00"/>
    <n v="10500000"/>
    <x v="38"/>
    <n v="2600000"/>
    <n v="7"/>
    <n v="7196513.6600000001"/>
    <n v="5220305.2"/>
    <n v="4993417.4000000004"/>
    <n v="0.68538225333333336"/>
    <n v="0.72539363456165529"/>
    <n v="0.69386617408296569"/>
    <n v="6"/>
    <n v="6797133.6600000001"/>
    <n v="4859924.5"/>
    <n v="4650240.7"/>
    <n v="0.86039666582278485"/>
    <n v="0.71499616501582819"/>
    <n v="0.68414730864656859"/>
    <n v="1"/>
    <n v="399380"/>
    <n v="360380.7"/>
    <n v="343176.7"/>
    <n v="0.15360769230769231"/>
    <n v="0.90235039310931953"/>
    <n v="0.85927362411738195"/>
    <n v="4"/>
    <n v="8"/>
  </r>
  <r>
    <s v="Βορείου Αιγαίου"/>
    <x v="10"/>
    <n v="42"/>
    <m/>
    <n v="11"/>
    <n v="43"/>
    <n v="1028"/>
    <s v="«Ανάδειξη της ταυτότητας της Χίου ως σύγχρονης πόλης»"/>
    <x v="0"/>
    <x v="0"/>
    <s v="Δήμος Χίου"/>
    <d v="2017-03-03T00:00:00"/>
    <n v="8500000"/>
    <x v="39"/>
    <n v="1500000"/>
    <n v="4"/>
    <n v="3621748.74"/>
    <n v="2450315.7599999998"/>
    <n v="1302456.0700000003"/>
    <n v="0.42608808705882356"/>
    <n v="0.67655597776227838"/>
    <n v="0.35962076982734043"/>
    <n v="4"/>
    <n v="3621748.74"/>
    <n v="2450315.7599999998"/>
    <n v="1302456.0700000003"/>
    <n v="0.51739267714285719"/>
    <n v="0.67655597776227838"/>
    <n v="0.35962076982734043"/>
    <n v="0"/>
    <n v="0"/>
    <n v="0"/>
    <n v="0"/>
    <n v="0"/>
    <n v="0"/>
    <n v="0"/>
    <n v="5"/>
    <n v="7"/>
  </r>
  <r>
    <s v="Βορείου Αιγαίου"/>
    <x v="10"/>
    <n v="43"/>
    <m/>
    <n v="9"/>
    <n v="44"/>
    <n v="1005"/>
    <s v="Αξιοποίηση – Ενίσχυση των Αναπτυξιακών Πλεονεκτημάτων των μικρών νησιών της Περιφέρειας Β. Αιγαίου, για την ανάσχεση φαινομένων αναπτυξιακής υστέρησης"/>
    <x v="1"/>
    <x v="0"/>
    <s v="ΕΥΔ Βορείου Αιγαίου"/>
    <d v="2017-07-13T00:00:00"/>
    <n v="39213700"/>
    <x v="40"/>
    <n v="1800000"/>
    <n v="19"/>
    <n v="30250109.34"/>
    <n v="20939079.050000004"/>
    <n v="15685018.48"/>
    <n v="0.77141686043398094"/>
    <n v="0.69219845834778737"/>
    <n v="0.51851113342124533"/>
    <n v="19"/>
    <n v="30250109.34"/>
    <n v="20939079.050000004"/>
    <n v="15685018.48"/>
    <n v="0.80853028008456795"/>
    <n v="0.69219845834778737"/>
    <n v="0.51851113342124533"/>
    <n v="0"/>
    <n v="0"/>
    <n v="0"/>
    <n v="0"/>
    <n v="0"/>
    <n v="0"/>
    <n v="0"/>
    <n v="7"/>
    <n v="10"/>
  </r>
  <r>
    <s v="Νοτίου Αιγαίου"/>
    <x v="11"/>
    <n v="44"/>
    <m/>
    <n v="52"/>
    <n v="45"/>
    <n v="1090"/>
    <s v="Στρατηγικής Βιώσιμης Αστικής Ανάπτυξης περιοχής Κόβα Δήμου Ρόδου"/>
    <x v="0"/>
    <x v="0"/>
    <s v="Δήμος Ρόδου"/>
    <d v="2017-10-19T00:00:00"/>
    <n v="5350624"/>
    <x v="41"/>
    <n v="300000"/>
    <n v="2"/>
    <n v="2799677.24"/>
    <n v="2799677.24"/>
    <n v="1295013.45"/>
    <n v="0.52324312827812236"/>
    <n v="1"/>
    <n v="0.46255812330709944"/>
    <n v="2"/>
    <n v="2799677.24"/>
    <n v="2799677.24"/>
    <n v="1295013.45"/>
    <n v="0.55432303810380668"/>
    <n v="1"/>
    <n v="0.46255812330709944"/>
    <n v="0"/>
    <n v="0"/>
    <n v="0"/>
    <n v="0"/>
    <n v="0"/>
    <n v="0"/>
    <n v="0"/>
    <n v="4"/>
    <n v="4"/>
  </r>
  <r>
    <s v="Κρήτης"/>
    <x v="12"/>
    <n v="45"/>
    <m/>
    <n v="47"/>
    <n v="46"/>
    <n v="1026"/>
    <s v="Ηράκλειο έξυπνη-συνεκτική πόλη, τόπος συνάντησης «5+1» πολιτισμών"/>
    <x v="0"/>
    <x v="0"/>
    <s v="Δήμος Ηρακλείου"/>
    <d v="2017-03-10T00:00:00"/>
    <n v="16050167"/>
    <x v="42"/>
    <n v="1312500"/>
    <n v="672"/>
    <n v="15661779.370000005"/>
    <n v="12510097.740000002"/>
    <n v="8342505.9100000039"/>
    <n v="0.97580164555297177"/>
    <n v="0.79876605617130447"/>
    <n v="0.53266654528284296"/>
    <n v="672"/>
    <n v="15661779.370000005"/>
    <n v="12510097.740000002"/>
    <n v="8342505.9100000039"/>
    <n v="1.0627041152442924"/>
    <n v="0.79876605617130447"/>
    <n v="0.53266654528284296"/>
    <n v="0"/>
    <n v="0"/>
    <n v="0"/>
    <n v="0"/>
    <n v="0"/>
    <n v="0"/>
    <n v="0"/>
    <n v="6"/>
    <n v="10"/>
  </r>
  <r>
    <s v="Κρήτης"/>
    <x v="12"/>
    <n v="46"/>
    <m/>
    <n v="48"/>
    <n v="47"/>
    <n v="1027"/>
    <s v="«Η Αναζωογόνηση του Αστικού Κέντρου των Χανίων με όρους αειφορίας και κοινωνικής συνοχής»"/>
    <x v="0"/>
    <x v="0"/>
    <s v="Δήμος Χανίων"/>
    <d v="2017-03-10T00:00:00"/>
    <n v="10683445"/>
    <x v="43"/>
    <n v="875000"/>
    <n v="30"/>
    <n v="4014772.3400000003"/>
    <n v="2887295.61"/>
    <n v="2526692.54"/>
    <n v="0.37579379497905407"/>
    <n v="0.71916795411617274"/>
    <n v="0.62934889603229649"/>
    <n v="30"/>
    <n v="4014772.3400000003"/>
    <n v="2887295.61"/>
    <n v="2526692.54"/>
    <n v="0.40931792348328411"/>
    <n v="0.71916795411617274"/>
    <n v="0.62934889603229649"/>
    <n v="0"/>
    <n v="0"/>
    <n v="0"/>
    <n v="0"/>
    <n v="0"/>
    <n v="0"/>
    <n v="0"/>
    <n v="6"/>
    <n v="10"/>
  </r>
  <r>
    <s v="Κρήτης"/>
    <x v="12"/>
    <n v="47"/>
    <m/>
    <n v="50"/>
    <n v="48"/>
    <n v="1136"/>
    <s v="Στρατηγικής Ολοκληρωμένης Χωρικής Επένδυσης (OXE) στην ΠΕ Λασιθίου"/>
    <x v="1"/>
    <x v="1"/>
    <s v="Αναπτυξιακή Λασιθίου ΑΑΕ ΟΤΑ"/>
    <d v="2018-09-25T00:00:00"/>
    <n v="13850000"/>
    <x v="44"/>
    <s v="-"/>
    <n v="5"/>
    <n v="3070717.58"/>
    <n v="3005702.48"/>
    <n v="2575081.41"/>
    <n v="0.2217124606498195"/>
    <n v="0.97882739186975309"/>
    <n v="0.83859272072816282"/>
    <n v="5"/>
    <n v="3070717.58"/>
    <n v="3005702.48"/>
    <n v="2575081.41"/>
    <n v="0.2217124606498195"/>
    <n v="0.97882739186975309"/>
    <n v="0.83859272072816282"/>
    <s v="-"/>
    <s v="-"/>
    <s v="-"/>
    <s v="-"/>
    <s v="-"/>
    <s v="-"/>
    <s v="-"/>
    <n v="6"/>
    <n v="10"/>
  </r>
  <r>
    <s v="Κρήτης"/>
    <x v="12"/>
    <n v="48"/>
    <m/>
    <n v="51"/>
    <n v="49"/>
    <n v="1137"/>
    <s v="Στρατηγικής Ολοκληρωμένης Χωρικής Επένδυσης (OXE) στην ΠΕ Ρεθύμνου"/>
    <x v="1"/>
    <x v="1"/>
    <s v="Δήμος Ρεθύμνης"/>
    <d v="2018-09-25T00:00:00"/>
    <n v="12800000"/>
    <x v="45"/>
    <s v="-"/>
    <n v="7"/>
    <n v="4609522.3500000006"/>
    <n v="3815343.2700000005"/>
    <n v="1599606.43"/>
    <n v="0.36011893359375002"/>
    <n v="0.82770902933142299"/>
    <n v="0.34702216597344404"/>
    <n v="7"/>
    <n v="4609522.3500000006"/>
    <n v="3815343.2700000005"/>
    <n v="1599606.43"/>
    <n v="0.36011893359375002"/>
    <n v="0.82770902933142299"/>
    <n v="0.34702216597344404"/>
    <s v="-"/>
    <s v="-"/>
    <s v="-"/>
    <s v="-"/>
    <s v="-"/>
    <s v="-"/>
    <s v="-"/>
    <n v="6"/>
    <n v="10"/>
  </r>
  <r>
    <s v="Κρήτης"/>
    <x v="12"/>
    <n v="49"/>
    <m/>
    <n v="49"/>
    <n v="50"/>
    <n v="1135"/>
    <s v="Στρατηγικής Ολοκληρωμένης Χωρικής Επένδυσης (OXE) περιοχών φυσικού κάλλους UNESCO"/>
    <x v="1"/>
    <x v="1"/>
    <s v="ΑΚΟΜΜ - Ψηλορείτης ΑΑΕ ΟΤΑ"/>
    <d v="2018-09-25T00:00:00"/>
    <n v="10400000"/>
    <x v="46"/>
    <s v="-"/>
    <n v="11"/>
    <n v="4107010.45"/>
    <n v="3450504.2600000002"/>
    <n v="2434605.54"/>
    <n v="0.39490485096153849"/>
    <n v="0.84014986131822478"/>
    <n v="0.59279263338616539"/>
    <n v="11"/>
    <n v="4107010.45"/>
    <n v="3450504.2600000002"/>
    <n v="2434605.54"/>
    <n v="0.39490485096153849"/>
    <n v="0.84014986131822478"/>
    <n v="0.59279263338616539"/>
    <s v="-"/>
    <s v="-"/>
    <s v="-"/>
    <s v="-"/>
    <s v="-"/>
    <s v="-"/>
    <s v="-"/>
    <n v="5"/>
    <n v="9"/>
  </r>
  <r>
    <s v="Κεντρικής Μακεδονίας"/>
    <x v="1"/>
    <n v="50"/>
    <n v="51"/>
    <n v="45"/>
    <n v="51"/>
    <n v="1128"/>
    <s v="ΘΕΣΣΑΛΟΝΙΚΗ ΥΠΟΛΟΙΠΑ και Χαλκηδόνα - Δέλτα - Δράσεις ΕΚΤ στις Περιοχές ΤΑΠΤΟΚ του ΠΑΑ και του Προγράμματος Αλιεία και Θάλασσα"/>
    <x v="2"/>
    <x v="2"/>
    <s v="ΟΤΔ Αναπτυξιακή Νομού Θεσσαλονίκης Α.Ε."/>
    <d v="2017-12-22T00:00:00"/>
    <n v="987350"/>
    <x v="47"/>
    <n v="987350"/>
    <n v="5"/>
    <n v="850267.20000000007"/>
    <n v="847499.70000000007"/>
    <n v="478917.92"/>
    <n v="0.86116088519775158"/>
    <n v="0.99674514082161469"/>
    <n v="0.56325578594587666"/>
    <s v="-"/>
    <s v="-"/>
    <s v="-"/>
    <s v="-"/>
    <s v="-"/>
    <s v="-"/>
    <s v="-"/>
    <n v="5"/>
    <n v="850267.2"/>
    <n v="847499.7"/>
    <n v="478917.92"/>
    <n v="0.86116088519775147"/>
    <n v="0.99674514082161469"/>
    <n v="0.56325578594587677"/>
    <n v="1"/>
    <n v="1"/>
  </r>
  <r>
    <s v="Κεντρικής Μακεδονίας"/>
    <x v="1"/>
    <n v="52"/>
    <m/>
    <n v="44"/>
    <n v="52"/>
    <n v="1127"/>
    <s v="Ημαθία - Δράσεις ΕΚΤ στις Περιοχές ΤΑΠΤΟΚ του ΠΑΑ και του Προγράμματος Αλιεία και Θάλασσα "/>
    <x v="2"/>
    <x v="2"/>
    <s v="ΟΤΔ Αναπτυξιακή Ημαθίας ΑΕ-ΑΑΕ ΟΤΑ - ΑΝ.ΗΜΑ. ΑΕ "/>
    <d v="2017-12-21T00:00:00"/>
    <n v="317450"/>
    <x v="47"/>
    <n v="317450"/>
    <n v="4"/>
    <n v="268211.12"/>
    <n v="252188.31"/>
    <n v="252188.31"/>
    <n v="0.84489248700582764"/>
    <n v="0.94026045601688701"/>
    <n v="0.94026045601688701"/>
    <s v="-"/>
    <s v="-"/>
    <s v="-"/>
    <s v="-"/>
    <s v="-"/>
    <s v="-"/>
    <s v="-"/>
    <n v="4"/>
    <n v="268211.12"/>
    <n v="252188.31"/>
    <n v="252188.31"/>
    <n v="0.84489248700582764"/>
    <n v="0.94026045601688701"/>
    <n v="0.94026045601688701"/>
    <n v="1"/>
    <n v="1"/>
  </r>
  <r>
    <s v="Κεντρικής Μακεδονίας"/>
    <x v="1"/>
    <n v="53"/>
    <m/>
    <n v="46"/>
    <n v="53"/>
    <n v="1129"/>
    <s v="Πέλλα - Δράσεις ΕΚΤ στις Περιοχές ΤΑΠΤΟΚ του ΠΑΑ και του Προγράμματος Αλιεία και Θάλασσα "/>
    <x v="2"/>
    <x v="2"/>
    <s v="ΟΤΔ Αναπτυξιακή Πέλλας ΑΕ-ΑΑΕ ΟΤΑ "/>
    <d v="2017-12-21T00:00:00"/>
    <n v="441350"/>
    <x v="47"/>
    <n v="441350"/>
    <n v="4"/>
    <n v="378664"/>
    <n v="378664"/>
    <m/>
    <n v="0.8579675994108984"/>
    <n v="1"/>
    <n v="0"/>
    <s v="-"/>
    <s v="-"/>
    <s v="-"/>
    <s v="-"/>
    <s v="-"/>
    <s v="-"/>
    <s v="-"/>
    <n v="4"/>
    <n v="378664"/>
    <n v="378664"/>
    <n v="0"/>
    <n v="0.8579675994108984"/>
    <n v="1"/>
    <n v="0"/>
    <n v="1"/>
    <n v="1"/>
  </r>
  <r>
    <s v="Κεντρικής Μακεδονίας"/>
    <x v="1"/>
    <n v="54"/>
    <m/>
    <n v="40"/>
    <n v="54"/>
    <n v="1065"/>
    <s v=" Πιερία - Δράσεις ΕΚΤ στις Περιοχές ΤΑΠΤΟΚ του ΠΑΑ και του Προγράμματος Αλιεία και Θάλασσα "/>
    <x v="2"/>
    <x v="2"/>
    <s v="ΟΤΔ Πιερική Αναπτυξιακή ΑΕ ΟΤΑ "/>
    <d v="2017-12-21T00:00:00"/>
    <n v="1900000"/>
    <x v="47"/>
    <n v="1900000"/>
    <n v="1"/>
    <n v="40941.699999999997"/>
    <n v="40941.699999999997"/>
    <n v="40941.699999999997"/>
    <n v="2.1548263157894737E-2"/>
    <n v="1"/>
    <n v="1"/>
    <s v="-"/>
    <s v="-"/>
    <s v="-"/>
    <s v="-"/>
    <s v="-"/>
    <s v="-"/>
    <s v="-"/>
    <n v="1"/>
    <n v="40941.699999999997"/>
    <n v="40941.699999999997"/>
    <n v="40941.699999999997"/>
    <n v="2.1548263157894737E-2"/>
    <n v="1"/>
    <n v="1"/>
    <n v="1"/>
    <n v="1"/>
  </r>
  <r>
    <s v="Κεντρικής Μακεδονίας"/>
    <x v="1"/>
    <n v="55"/>
    <m/>
    <n v="41"/>
    <n v="55"/>
    <n v="1124"/>
    <s v=" Σέρρες - Δράσεις ΕΚΤ στις Περιοχές ΤΑΠΤΟΚ του ΠΑΑ και του Προγράμματος Αλιεία και Θάλασσα "/>
    <x v="2"/>
    <x v="2"/>
    <s v="ΟΤΔ Αναπτυξιακή Σερρών ΑΕ ΟΤΑ"/>
    <d v="2017-12-22T00:00:00"/>
    <n v="588350"/>
    <x v="47"/>
    <n v="588350"/>
    <n v="2"/>
    <n v="504108.5"/>
    <n v="504108.5"/>
    <n v="208866.67"/>
    <n v="0.85681737061273056"/>
    <n v="1"/>
    <n v="0.41432880024835927"/>
    <s v="-"/>
    <s v="-"/>
    <s v="-"/>
    <s v="-"/>
    <s v="-"/>
    <s v="-"/>
    <s v="-"/>
    <n v="2"/>
    <n v="504108.5"/>
    <n v="504108.5"/>
    <n v="208866.67"/>
    <n v="0.85681737061273056"/>
    <n v="1"/>
    <n v="0.41432880024835927"/>
    <n v="1"/>
    <n v="1"/>
  </r>
  <r>
    <s v="Κεντρικής Μακεδονίας"/>
    <x v="1"/>
    <n v="56"/>
    <m/>
    <n v="43"/>
    <n v="56"/>
    <n v="1126"/>
    <s v="Χαλκιδική - Δράσεις ΕΚΤ στις Περιοχές ΤΑΠΤΟΚ του ΠΑΑ και του Προγράμματος Αλιεία και Θάλασσα "/>
    <x v="2"/>
    <x v="2"/>
    <s v="ΟΤΔ Αναπτυξιακή Χαλκιδικής ΑΕ ΟΤΑ"/>
    <d v="2017-12-21T00:00:00"/>
    <n v="527100"/>
    <x v="47"/>
    <n v="527100"/>
    <n v="2"/>
    <n v="447484.82"/>
    <n v="447484.82"/>
    <n v="447484.82"/>
    <n v="0.848956213242269"/>
    <n v="1"/>
    <n v="1"/>
    <s v="-"/>
    <s v="-"/>
    <s v="-"/>
    <s v="-"/>
    <s v="-"/>
    <s v="-"/>
    <s v="-"/>
    <n v="2"/>
    <n v="447484.82"/>
    <n v="447484.82"/>
    <n v="447484.82"/>
    <n v="0.848956213242269"/>
    <n v="1"/>
    <n v="1"/>
    <n v="1"/>
    <n v="1"/>
  </r>
  <r>
    <s v="Ηπείρου"/>
    <x v="3"/>
    <n v="57"/>
    <m/>
    <n v="24"/>
    <n v="58"/>
    <n v="1132"/>
    <s v="Στρατηγική ΤΑΠΤοΚ – ΕΚΤ στην περιοχή της Βιώσιμης Αστικής Ανάπτυξης του Δήμου Ιωαννιτών με τίτλο «Τοπικό Πρόγραμμα για την ενίσχυση της απασχόλησης και της επιχειρηματικότητας»"/>
    <x v="2"/>
    <x v="2"/>
    <s v="Αναπτυξιακή Ηπείρου ΑΕ - Αναπτυξιακή ΑΕ ΟΤΑ (Ήπειρος ΑΕ)"/>
    <d v="2017-12-28T00:00:00"/>
    <n v="1000000"/>
    <x v="47"/>
    <n v="1000000"/>
    <n v="1"/>
    <n v="150000"/>
    <n v="150000"/>
    <n v="20466.04"/>
    <n v="0.15"/>
    <n v="1"/>
    <n v="0.13644026666666667"/>
    <s v="-"/>
    <s v="-"/>
    <s v="-"/>
    <s v="-"/>
    <s v="-"/>
    <s v="-"/>
    <s v="-"/>
    <n v="1"/>
    <n v="150000"/>
    <n v="150000"/>
    <n v="20466.04"/>
    <n v="0.15"/>
    <n v="1"/>
    <n v="0.13644026666666667"/>
    <n v="1"/>
    <n v="1"/>
  </r>
  <r>
    <s v="Ηπείρου"/>
    <x v="3"/>
    <n v="58"/>
    <m/>
    <n v="25"/>
    <n v="59"/>
    <n v="1133"/>
    <s v="Στρατηγική ΤΑΠΤοΚ – ΕΚΤ στην περιοχή υλοποίησης του ΤΑΠΤοΚ-Leader της Ήπειρος ΑΕ με τίτλο «Επιχειρηματικότητα στην περιοχή Leader μέσω ΤΑΠΤοΚ-ΕΚΤ»"/>
    <x v="2"/>
    <x v="2"/>
    <s v="Αναπτυξιακή Ηπείρου ΑΕ - Αναπτυξιακή ΑΕ ΟΤΑ (Ήπειρος ΑΕ)"/>
    <d v="2017-12-28T00:00:00"/>
    <n v="500000"/>
    <x v="47"/>
    <n v="500000"/>
    <n v="5"/>
    <n v="499796"/>
    <n v="167610"/>
    <n v="146479.06"/>
    <n v="0.99959200000000004"/>
    <n v="0.33535682558483859"/>
    <n v="0.29307769569984554"/>
    <s v="-"/>
    <s v="-"/>
    <s v="-"/>
    <s v="-"/>
    <s v="-"/>
    <s v="-"/>
    <s v="-"/>
    <n v="5"/>
    <n v="499796"/>
    <n v="167610"/>
    <n v="146479.06"/>
    <n v="0.99959200000000004"/>
    <n v="0.33535682558483859"/>
    <n v="0.29307769569984554"/>
    <n v="1"/>
    <n v="1"/>
  </r>
  <r>
    <s v="Ηπείρου"/>
    <x v="3"/>
    <n v="59"/>
    <m/>
    <n v="26"/>
    <n v="60"/>
    <n v="1134"/>
    <s v="Στρατηγική ΤΑΠΤοΚ – ΕΚΤ στην περιοχή υλοποίησης του ΤΑΠΤοΚ-Leader της ΕΤΑΝΑΜ ΑΕ ΟΤΑ με τίτλο «Δράσεις ΕΚΤ στις περιοχές ΤΑΠΤοΚ των Προγραμμάτων Αγροτικής Ανάπτυξης και Αλιείας &amp; Θάλασσας»"/>
    <x v="2"/>
    <x v="2"/>
    <s v="Αναπτυξιακή Νοτίου Ηπείρου Αμβρακικού – Αναπτυξιακή ΑΕ ΟΤΑ (ΕΤΑΝΑΜ ΑΕ ΟΤΑ)"/>
    <d v="2017-12-28T00:00:00"/>
    <n v="500000"/>
    <x v="47"/>
    <n v="500000"/>
    <n v="1"/>
    <n v="75000"/>
    <n v="75000"/>
    <n v="7998.09"/>
    <n v="0.15"/>
    <n v="1"/>
    <n v="0.10664120000000001"/>
    <s v="-"/>
    <s v="-"/>
    <s v="-"/>
    <s v="-"/>
    <s v="-"/>
    <s v="-"/>
    <s v="-"/>
    <n v="1"/>
    <n v="75000"/>
    <n v="75000"/>
    <n v="7998.09"/>
    <n v="0.15"/>
    <n v="1"/>
    <n v="0.10664120000000001"/>
    <n v="1"/>
    <n v="1"/>
  </r>
  <r>
    <s v="Πελοποννήσου"/>
    <x v="8"/>
    <n v="60"/>
    <m/>
    <n v="55"/>
    <n v="61"/>
    <n v="1123"/>
    <s v="Στρατηγική και Σχέδιο Δράσης ΤΑΠΤοΚ/CLLD «Αρκαδία 2020»"/>
    <x v="2"/>
    <x v="0"/>
    <s v="ΤΑΠΤΟΚ Αρκαδία 2020 ΑΜΚΕ"/>
    <d v="2017-11-07T00:00:00"/>
    <n v="19000000"/>
    <x v="48"/>
    <n v="6250000"/>
    <n v="57"/>
    <n v="18913351.049999993"/>
    <n v="17338907.549999997"/>
    <n v="7071747.2299999986"/>
    <n v="0.99543952894736809"/>
    <n v="0.9167549158349706"/>
    <n v="0.37390239367444095"/>
    <n v="55"/>
    <n v="13238427.049999999"/>
    <n v="11670085.749999996"/>
    <n v="3308609.32"/>
    <n v="1.0383080039215686"/>
    <n v="0.88153114459319371"/>
    <n v="0.24992465551260487"/>
    <n v="2"/>
    <n v="5674924"/>
    <n v="5668821.7999999998"/>
    <n v="3763137.91"/>
    <n v="0.90798783999999999"/>
    <n v="0.99892470806657496"/>
    <n v="0.66311688227014143"/>
    <n v="6"/>
    <n v="8"/>
  </r>
  <r>
    <s v="Κρήτης"/>
    <x v="12"/>
    <n v="61"/>
    <m/>
    <n v="62"/>
    <n v="62"/>
    <m/>
    <s v="Στρατηγικής Τοπικής Ανάπτυξης με Πρωτοβουλία Τοπικών Κοινοτήτων (ΤΑΠΤοΚ-ΕΚΤ) της Αναπτυξιακής Λασιθίου Α.Α.Ε. Ο.Τ.Α"/>
    <x v="2"/>
    <x v="2"/>
    <s v="ΟΤΔ Αναπτυξιακής Λασιθίου Α.Α.Ε. Ο.Τ.Α,"/>
    <d v="2017-12-28T00:00:00"/>
    <n v="1000000"/>
    <x v="47"/>
    <n v="1000000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n v="1"/>
    <n v="1"/>
  </r>
  <r>
    <s v="Κρήτης"/>
    <x v="12"/>
    <n v="62"/>
    <m/>
    <n v="63"/>
    <n v="63"/>
    <m/>
    <s v="Στρατηγικής Τοπικής Ανάπτυξης με Πρωτοβουλία Τοπικών Κοινοτήτων (ΤΑΠΤοΚ-ΕΚΤ) της Αναπτυξιακής Ηρακλείου Α.Α.Ε. Ο.Τ.Α"/>
    <x v="2"/>
    <x v="2"/>
    <s v="ΟΤΔ Αναπτυξιακή Ηρακλείου Α.Α.Ε. Ο.Τ.Α"/>
    <d v="2017-12-28T00:00:00"/>
    <n v="1750000"/>
    <x v="47"/>
    <n v="1750000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n v="1"/>
    <n v="1"/>
  </r>
  <r>
    <s v="Κρήτης"/>
    <x v="12"/>
    <n v="63"/>
    <m/>
    <n v="64"/>
    <n v="64"/>
    <m/>
    <s v="Στρατηγικής Τοπικής Ανάπτυξης με Πρωτοβουλία Τοπικών Κοινοτήτων (ΤΑΠΤοΚ-ΕΚΤ) του ΑΚΟΜΜ-ΨΗΛΟΡΕΙΤΗ Α.Α.Ε. Ο.Τ.Α"/>
    <x v="2"/>
    <x v="2"/>
    <s v="ΑΚΟΜΜ-Ψηλορείτη Α.Α.Ε. Ο.Τ.Α"/>
    <d v="2017-12-28T00:00:00"/>
    <n v="1000000"/>
    <x v="47"/>
    <n v="1000000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n v="1"/>
    <n v="1"/>
  </r>
  <r>
    <s v="Κρήτης"/>
    <x v="12"/>
    <n v="64"/>
    <m/>
    <n v="65"/>
    <n v="65"/>
    <m/>
    <s v="Στρατηγικής Τοπικής Ανάπτυξης με Πρωτοβουλία Τοπικών Κοινοτήτων (ΤΑΠΤοΚ-ΕΚΤ) του Οργανισμού Ανάπτυξης Κρήτης ΑΕ"/>
    <x v="2"/>
    <x v="2"/>
    <s v="Οργανισμός Ανάπτυξης Κρήτης ΑΕ"/>
    <d v="2017-12-28T00:00:00"/>
    <n v="1250000"/>
    <x v="47"/>
    <n v="1250000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n v="1"/>
    <n v="1"/>
  </r>
  <r>
    <s v="Στερεάς Ελλάδας"/>
    <x v="5"/>
    <n v="65"/>
    <m/>
    <n v="60"/>
    <n v="28"/>
    <n v="1143"/>
    <s v="ΟΧΕ - Πολιτιστική, Περιβαλλοντική, Τουριστική Διαδρομή Περιφέρειας Στερεάς Ελλάδας "/>
    <x v="1"/>
    <x v="0"/>
    <s v="Περιφέρεια Στερεάς Ελλάδας"/>
    <d v="2020-02-07T00:00:00"/>
    <n v="2500000"/>
    <x v="49"/>
    <n v="1000000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s v="-"/>
    <n v="4"/>
    <n v="4"/>
  </r>
  <r>
    <s v="Κεντρικής Μακεδονίας"/>
    <x v="1"/>
    <n v="66"/>
    <m/>
    <n v="42"/>
    <n v="57"/>
    <n v="1125"/>
    <s v="Κιλκίς - Δράσεις ΕΚΤ στις Περιοχές ΤΑΠΤΟΚ του ΠΑΑ και του Προγράμματος Αλιεία και Θάλασσα "/>
    <x v="2"/>
    <x v="2"/>
    <s v="ΟΤΔ Αναπτυξιακή Κιλκίς ΑΕ ΟΤΑ"/>
    <d v="2017-12-22T00:00:00"/>
    <n v="286300"/>
    <x v="47"/>
    <n v="286300"/>
    <n v="1"/>
    <n v="193889.6"/>
    <n v="193889.6"/>
    <n v="190102.67"/>
    <n v="0.67722528815927352"/>
    <n v="1"/>
    <n v="0.98046862750761266"/>
    <s v="-"/>
    <s v="-"/>
    <s v="-"/>
    <s v="-"/>
    <s v="-"/>
    <s v="-"/>
    <s v="-"/>
    <n v="1"/>
    <n v="193889.6"/>
    <n v="193889.6"/>
    <n v="190102.67"/>
    <n v="0.67722528815927352"/>
    <n v="1"/>
    <n v="0.98046862750761266"/>
    <n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5:H9" firstHeaderRow="0" firstDataRow="1" firstDataCol="1" rowPageCount="1" colPageCount="1"/>
  <pivotFields count="38">
    <pivotField showAll="0"/>
    <pivotField axis="axisPage" showAll="0">
      <items count="14">
        <item x="0"/>
        <item x="1"/>
        <item x="4"/>
        <item x="3"/>
        <item x="7"/>
        <item x="2"/>
        <item x="5"/>
        <item x="8"/>
        <item x="6"/>
        <item x="10"/>
        <item x="12"/>
        <item x="9"/>
        <item x="11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showAll="0">
      <items count="4">
        <item x="2"/>
        <item x="1"/>
        <item x="0"/>
        <item t="default"/>
      </items>
    </pivotField>
    <pivotField showAll="0"/>
    <pivotField showAll="0"/>
    <pivotField dataField="1" showAll="0"/>
    <pivotField dataField="1" showAll="0">
      <items count="51">
        <item x="49"/>
        <item x="7"/>
        <item x="8"/>
        <item x="9"/>
        <item x="6"/>
        <item x="5"/>
        <item x="10"/>
        <item x="41"/>
        <item x="32"/>
        <item x="12"/>
        <item x="31"/>
        <item x="39"/>
        <item x="21"/>
        <item x="23"/>
        <item x="2"/>
        <item x="38"/>
        <item x="0"/>
        <item x="3"/>
        <item x="13"/>
        <item x="15"/>
        <item x="14"/>
        <item x="11"/>
        <item x="22"/>
        <item x="43"/>
        <item x="46"/>
        <item x="33"/>
        <item x="20"/>
        <item x="48"/>
        <item x="45"/>
        <item x="26"/>
        <item x="19"/>
        <item x="44"/>
        <item x="42"/>
        <item x="29"/>
        <item x="28"/>
        <item x="24"/>
        <item x="18"/>
        <item x="25"/>
        <item x="17"/>
        <item x="37"/>
        <item x="36"/>
        <item x="16"/>
        <item x="40"/>
        <item x="30"/>
        <item x="27"/>
        <item x="1"/>
        <item x="35"/>
        <item x="34"/>
        <item x="4"/>
        <item x="47"/>
        <item t="default"/>
      </items>
    </pivotField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/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pageFields count="1">
    <pageField fld="1" hier="-1"/>
  </pageFields>
  <dataFields count="7">
    <dataField name="Sum of Συνολική ΔΔ (ΕΤΠΑ)" fld="13" baseField="8" baseItem="0"/>
    <dataField name="Sum of Συνολική ΔΔ (ΕΚΤ)" fld="14" baseField="8" baseItem="0"/>
    <dataField name="Sum of Συνολική ΔΔ" fld="12" baseField="8" baseItem="0" numFmtId="4"/>
    <dataField name="Sum of Αριθμός ενταγμένων έργων (Σύνολο)" fld="15" baseField="0" baseItem="5"/>
    <dataField name="Sum of Ενταγμένα έργα - Σύνολο (Συγχρ. ΔΔ)" fld="16" baseField="0" baseItem="5" numFmtId="3"/>
    <dataField name="Sum of Νομικές Δεσμεύσεις - Σύνολο (Συγχρ. ΔΔ)" fld="17" baseField="1" baseItem="0" numFmtId="3"/>
    <dataField name="Sum of Πληρωμές - Σύνολο (Συγχρ. ΔΔ)" fld="18" baseField="1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7"/>
  <sheetViews>
    <sheetView zoomScaleNormal="100" workbookViewId="0">
      <pane ySplit="1" topLeftCell="A2" activePane="bottomLeft" state="frozen"/>
      <selection pane="bottomLeft" activeCell="G4" sqref="G4"/>
    </sheetView>
  </sheetViews>
  <sheetFormatPr defaultColWidth="9.140625" defaultRowHeight="15" x14ac:dyDescent="0.25"/>
  <cols>
    <col min="1" max="1" width="13.140625" style="1" customWidth="1"/>
    <col min="2" max="2" width="7.28515625" style="1" customWidth="1"/>
    <col min="3" max="4" width="4.85546875" style="1" hidden="1" customWidth="1"/>
    <col min="5" max="5" width="7.85546875" style="1" hidden="1" customWidth="1"/>
    <col min="6" max="6" width="8.85546875" style="1" customWidth="1"/>
    <col min="7" max="7" width="7.85546875" style="1" customWidth="1"/>
    <col min="8" max="8" width="30.7109375" style="1" customWidth="1"/>
    <col min="9" max="9" width="10.5703125" style="1" customWidth="1"/>
    <col min="10" max="10" width="7" style="1" customWidth="1"/>
    <col min="11" max="11" width="14.7109375" style="1" customWidth="1"/>
    <col min="12" max="12" width="9.7109375" style="4" customWidth="1"/>
    <col min="13" max="13" width="15.28515625" style="4" customWidth="1"/>
    <col min="14" max="14" width="13.140625" style="4" customWidth="1"/>
    <col min="15" max="15" width="14.7109375" style="4" customWidth="1"/>
    <col min="16" max="16" width="16.28515625" style="7" customWidth="1"/>
    <col min="17" max="19" width="16.28515625" style="4" customWidth="1"/>
    <col min="20" max="20" width="11.5703125" style="4" customWidth="1"/>
    <col min="21" max="21" width="12.28515625" style="4" customWidth="1"/>
    <col min="22" max="23" width="10.85546875" style="4" customWidth="1"/>
    <col min="24" max="24" width="14.28515625" style="4" customWidth="1"/>
    <col min="25" max="26" width="15.140625" style="4" customWidth="1"/>
    <col min="27" max="27" width="11.7109375" style="4" customWidth="1"/>
    <col min="28" max="36" width="10.85546875" style="4" customWidth="1"/>
    <col min="37" max="37" width="9.140625" style="4" customWidth="1"/>
    <col min="38" max="38" width="8.140625" style="4" customWidth="1"/>
    <col min="39" max="16384" width="9.140625" style="1"/>
  </cols>
  <sheetData>
    <row r="1" spans="1:38" ht="72" x14ac:dyDescent="0.25">
      <c r="A1" s="33" t="s">
        <v>0</v>
      </c>
      <c r="B1" s="33" t="s">
        <v>146</v>
      </c>
      <c r="C1" s="33" t="s">
        <v>117</v>
      </c>
      <c r="D1" s="33" t="s">
        <v>137</v>
      </c>
      <c r="E1" s="33" t="s">
        <v>136</v>
      </c>
      <c r="F1" s="33" t="s">
        <v>186</v>
      </c>
      <c r="G1" s="33" t="s">
        <v>144</v>
      </c>
      <c r="H1" s="33" t="s">
        <v>1</v>
      </c>
      <c r="I1" s="33" t="s">
        <v>143</v>
      </c>
      <c r="J1" s="33" t="s">
        <v>140</v>
      </c>
      <c r="K1" s="33" t="s">
        <v>142</v>
      </c>
      <c r="L1" s="33" t="s">
        <v>141</v>
      </c>
      <c r="M1" s="33" t="s">
        <v>238</v>
      </c>
      <c r="N1" s="33" t="s">
        <v>132</v>
      </c>
      <c r="O1" s="33" t="s">
        <v>133</v>
      </c>
      <c r="P1" s="6" t="s">
        <v>138</v>
      </c>
      <c r="Q1" s="33" t="s">
        <v>160</v>
      </c>
      <c r="R1" s="33" t="s">
        <v>161</v>
      </c>
      <c r="S1" s="33" t="s">
        <v>162</v>
      </c>
      <c r="T1" s="33" t="s">
        <v>163</v>
      </c>
      <c r="U1" s="33" t="s">
        <v>164</v>
      </c>
      <c r="V1" s="33" t="s">
        <v>246</v>
      </c>
      <c r="W1" s="6" t="s">
        <v>165</v>
      </c>
      <c r="X1" s="33" t="s">
        <v>166</v>
      </c>
      <c r="Y1" s="33" t="s">
        <v>167</v>
      </c>
      <c r="Z1" s="33" t="s">
        <v>168</v>
      </c>
      <c r="AA1" s="33" t="s">
        <v>170</v>
      </c>
      <c r="AB1" s="33" t="s">
        <v>169</v>
      </c>
      <c r="AC1" s="33" t="s">
        <v>248</v>
      </c>
      <c r="AD1" s="6" t="s">
        <v>171</v>
      </c>
      <c r="AE1" s="33" t="s">
        <v>172</v>
      </c>
      <c r="AF1" s="33" t="s">
        <v>173</v>
      </c>
      <c r="AG1" s="33" t="s">
        <v>174</v>
      </c>
      <c r="AH1" s="33" t="s">
        <v>175</v>
      </c>
      <c r="AI1" s="33" t="s">
        <v>176</v>
      </c>
      <c r="AJ1" s="33" t="s">
        <v>249</v>
      </c>
      <c r="AK1" s="33" t="s">
        <v>2</v>
      </c>
      <c r="AL1" s="33" t="s">
        <v>145</v>
      </c>
    </row>
    <row r="2" spans="1:38" ht="36" customHeight="1" x14ac:dyDescent="0.25">
      <c r="A2" s="57" t="s">
        <v>147</v>
      </c>
      <c r="B2" s="58">
        <v>5</v>
      </c>
      <c r="C2" s="59">
        <v>1</v>
      </c>
      <c r="D2" s="60"/>
      <c r="E2" s="60">
        <v>1</v>
      </c>
      <c r="F2" s="60">
        <v>1</v>
      </c>
      <c r="G2" s="61">
        <v>1013</v>
      </c>
      <c r="H2" s="58" t="s">
        <v>3</v>
      </c>
      <c r="I2" s="58" t="s">
        <v>135</v>
      </c>
      <c r="J2" s="58" t="s">
        <v>139</v>
      </c>
      <c r="K2" s="58" t="s">
        <v>4</v>
      </c>
      <c r="L2" s="62">
        <v>42864</v>
      </c>
      <c r="M2" s="63">
        <v>8572772</v>
      </c>
      <c r="N2" s="63">
        <v>7975092</v>
      </c>
      <c r="O2" s="63">
        <v>597680</v>
      </c>
      <c r="P2" s="64">
        <v>16</v>
      </c>
      <c r="Q2" s="63">
        <v>4359890.5600000005</v>
      </c>
      <c r="R2" s="63">
        <v>4345420.08</v>
      </c>
      <c r="S2" s="63">
        <v>4200158.09</v>
      </c>
      <c r="T2" s="65">
        <f t="shared" ref="T2:T5" si="0">Q2/M2</f>
        <v>0.50857418813891242</v>
      </c>
      <c r="U2" s="65">
        <f t="shared" ref="U2:U5" si="1">R2/Q2</f>
        <v>0.99668099925884368</v>
      </c>
      <c r="V2" s="65">
        <f t="shared" ref="V2:V5" si="2">S2/Q2</f>
        <v>0.96336319276784765</v>
      </c>
      <c r="W2" s="64">
        <v>9</v>
      </c>
      <c r="X2" s="63">
        <v>3786190.56</v>
      </c>
      <c r="Y2" s="63">
        <v>3779475.0799999996</v>
      </c>
      <c r="Z2" s="63">
        <v>3771535.59</v>
      </c>
      <c r="AA2" s="65">
        <f t="shared" ref="AA2:AA5" si="3">X2/N2</f>
        <v>0.4747519602281704</v>
      </c>
      <c r="AB2" s="65">
        <f t="shared" ref="AB2:AB5" si="4">Y2/X2</f>
        <v>0.99822632276596235</v>
      </c>
      <c r="AC2" s="65">
        <f t="shared" ref="AC2:AC5" si="5">Z2/X2</f>
        <v>0.99612936280734898</v>
      </c>
      <c r="AD2" s="64">
        <v>7</v>
      </c>
      <c r="AE2" s="63">
        <v>573700</v>
      </c>
      <c r="AF2" s="63">
        <v>565945</v>
      </c>
      <c r="AG2" s="63">
        <v>428622.5</v>
      </c>
      <c r="AH2" s="65">
        <f>AE2/O2</f>
        <v>0.95987819569000132</v>
      </c>
      <c r="AI2" s="65">
        <f>AF2/AE2</f>
        <v>0.9864824821335193</v>
      </c>
      <c r="AJ2" s="65">
        <f>AG2/AE2</f>
        <v>0.74711957469060486</v>
      </c>
      <c r="AK2" s="66">
        <v>4</v>
      </c>
      <c r="AL2" s="66">
        <v>4</v>
      </c>
    </row>
    <row r="3" spans="1:38" ht="36" customHeight="1" x14ac:dyDescent="0.25">
      <c r="A3" s="34" t="s">
        <v>147</v>
      </c>
      <c r="B3" s="35">
        <v>5</v>
      </c>
      <c r="C3" s="36">
        <v>2</v>
      </c>
      <c r="D3" s="37"/>
      <c r="E3" s="37">
        <v>4</v>
      </c>
      <c r="F3" s="37">
        <v>2</v>
      </c>
      <c r="G3" s="38">
        <v>1016</v>
      </c>
      <c r="H3" s="43" t="s">
        <v>5</v>
      </c>
      <c r="I3" s="35" t="s">
        <v>6</v>
      </c>
      <c r="J3" s="35" t="s">
        <v>130</v>
      </c>
      <c r="K3" s="35" t="s">
        <v>7</v>
      </c>
      <c r="L3" s="39">
        <v>42563</v>
      </c>
      <c r="M3" s="40">
        <v>55207000</v>
      </c>
      <c r="N3" s="40">
        <v>55207000</v>
      </c>
      <c r="O3" s="44" t="s">
        <v>177</v>
      </c>
      <c r="P3" s="41">
        <v>18</v>
      </c>
      <c r="Q3" s="40">
        <v>46013318.210000001</v>
      </c>
      <c r="R3" s="40">
        <v>30919874.880000003</v>
      </c>
      <c r="S3" s="40">
        <v>19077513.749999996</v>
      </c>
      <c r="T3" s="42">
        <f t="shared" si="0"/>
        <v>0.83346891173220794</v>
      </c>
      <c r="U3" s="42">
        <f t="shared" si="1"/>
        <v>0.67197663813083219</v>
      </c>
      <c r="V3" s="65">
        <f t="shared" si="2"/>
        <v>0.41460851971014578</v>
      </c>
      <c r="W3" s="41">
        <v>18</v>
      </c>
      <c r="X3" s="40">
        <v>46013318.210000001</v>
      </c>
      <c r="Y3" s="40">
        <v>30919874.880000003</v>
      </c>
      <c r="Z3" s="40">
        <v>19077513.749999996</v>
      </c>
      <c r="AA3" s="42">
        <f t="shared" si="3"/>
        <v>0.83346891173220794</v>
      </c>
      <c r="AB3" s="42">
        <f t="shared" si="4"/>
        <v>0.67197663813083219</v>
      </c>
      <c r="AC3" s="65">
        <f t="shared" si="5"/>
        <v>0.41460851971014578</v>
      </c>
      <c r="AD3" s="44" t="s">
        <v>177</v>
      </c>
      <c r="AE3" s="44" t="s">
        <v>177</v>
      </c>
      <c r="AF3" s="44" t="s">
        <v>177</v>
      </c>
      <c r="AG3" s="44" t="s">
        <v>177</v>
      </c>
      <c r="AH3" s="44" t="s">
        <v>177</v>
      </c>
      <c r="AI3" s="44" t="s">
        <v>177</v>
      </c>
      <c r="AJ3" s="44" t="s">
        <v>177</v>
      </c>
      <c r="AK3" s="43">
        <v>5</v>
      </c>
      <c r="AL3" s="43">
        <v>5</v>
      </c>
    </row>
    <row r="4" spans="1:38" ht="36" customHeight="1" x14ac:dyDescent="0.25">
      <c r="A4" s="34" t="s">
        <v>147</v>
      </c>
      <c r="B4" s="35">
        <v>5</v>
      </c>
      <c r="C4" s="36">
        <v>3</v>
      </c>
      <c r="D4" s="37"/>
      <c r="E4" s="37">
        <v>3</v>
      </c>
      <c r="F4" s="37">
        <v>3</v>
      </c>
      <c r="G4" s="38">
        <v>1015</v>
      </c>
      <c r="H4" s="35" t="s">
        <v>8</v>
      </c>
      <c r="I4" s="35" t="s">
        <v>135</v>
      </c>
      <c r="J4" s="35" t="s">
        <v>139</v>
      </c>
      <c r="K4" s="35" t="s">
        <v>9</v>
      </c>
      <c r="L4" s="39">
        <v>42864</v>
      </c>
      <c r="M4" s="40">
        <v>8406438</v>
      </c>
      <c r="N4" s="40">
        <v>7806438</v>
      </c>
      <c r="O4" s="40">
        <v>600000</v>
      </c>
      <c r="P4" s="41">
        <v>16</v>
      </c>
      <c r="Q4" s="40">
        <v>8016777.8800000008</v>
      </c>
      <c r="R4" s="40">
        <v>5538767.0200000005</v>
      </c>
      <c r="S4" s="40">
        <v>5280326.9499999993</v>
      </c>
      <c r="T4" s="42">
        <f t="shared" si="0"/>
        <v>0.95364741642060535</v>
      </c>
      <c r="U4" s="42">
        <f t="shared" si="1"/>
        <v>0.69089690433084572</v>
      </c>
      <c r="V4" s="65">
        <f t="shared" si="2"/>
        <v>0.65865950498306669</v>
      </c>
      <c r="W4" s="41">
        <v>13</v>
      </c>
      <c r="X4" s="40">
        <v>7413884.2800000012</v>
      </c>
      <c r="Y4" s="40">
        <v>4959895.91</v>
      </c>
      <c r="Z4" s="40">
        <v>4734366.9399999985</v>
      </c>
      <c r="AA4" s="42">
        <f t="shared" si="3"/>
        <v>0.94971410520393562</v>
      </c>
      <c r="AB4" s="42">
        <f t="shared" si="4"/>
        <v>0.66900098823770682</v>
      </c>
      <c r="AC4" s="65">
        <f t="shared" si="5"/>
        <v>0.63858117569647277</v>
      </c>
      <c r="AD4" s="41">
        <v>3</v>
      </c>
      <c r="AE4" s="40">
        <v>602893.6</v>
      </c>
      <c r="AF4" s="40">
        <v>578871.11</v>
      </c>
      <c r="AG4" s="40">
        <v>545960.01</v>
      </c>
      <c r="AH4" s="42">
        <f t="shared" ref="AH4:AH5" si="6">AE4/O4</f>
        <v>1.0048226666666666</v>
      </c>
      <c r="AI4" s="42">
        <f t="shared" ref="AI4:AI5" si="7">AF4/AE4</f>
        <v>0.96015467737590843</v>
      </c>
      <c r="AJ4" s="65">
        <f t="shared" ref="AJ4:AJ5" si="8">AG4/AE4</f>
        <v>0.90556610652360559</v>
      </c>
      <c r="AK4" s="43">
        <v>5</v>
      </c>
      <c r="AL4" s="43">
        <v>5</v>
      </c>
    </row>
    <row r="5" spans="1:38" ht="36" customHeight="1" x14ac:dyDescent="0.25">
      <c r="A5" s="34" t="s">
        <v>147</v>
      </c>
      <c r="B5" s="35">
        <v>5</v>
      </c>
      <c r="C5" s="36">
        <v>4</v>
      </c>
      <c r="D5" s="37"/>
      <c r="E5" s="37">
        <v>2</v>
      </c>
      <c r="F5" s="37">
        <v>4</v>
      </c>
      <c r="G5" s="38">
        <v>1014</v>
      </c>
      <c r="H5" s="35" t="s">
        <v>10</v>
      </c>
      <c r="I5" s="35" t="s">
        <v>135</v>
      </c>
      <c r="J5" s="35" t="s">
        <v>139</v>
      </c>
      <c r="K5" s="35" t="s">
        <v>11</v>
      </c>
      <c r="L5" s="39">
        <v>42864</v>
      </c>
      <c r="M5" s="40">
        <v>8599658</v>
      </c>
      <c r="N5" s="40">
        <v>7999658</v>
      </c>
      <c r="O5" s="40">
        <v>600000</v>
      </c>
      <c r="P5" s="41">
        <v>12</v>
      </c>
      <c r="Q5" s="40">
        <v>7788800.4699999997</v>
      </c>
      <c r="R5" s="40">
        <v>7057480.3399999999</v>
      </c>
      <c r="S5" s="40">
        <v>5047793.5200000005</v>
      </c>
      <c r="T5" s="42">
        <f t="shared" si="0"/>
        <v>0.90571049104510892</v>
      </c>
      <c r="U5" s="42">
        <f t="shared" si="1"/>
        <v>0.90610619275499305</v>
      </c>
      <c r="V5" s="65">
        <f t="shared" si="2"/>
        <v>0.64808355785239424</v>
      </c>
      <c r="W5" s="41">
        <v>9</v>
      </c>
      <c r="X5" s="40">
        <v>7189910.4699999997</v>
      </c>
      <c r="Y5" s="40">
        <v>6468228.1399999997</v>
      </c>
      <c r="Z5" s="40">
        <v>4459981.4000000004</v>
      </c>
      <c r="AA5" s="42">
        <f t="shared" si="3"/>
        <v>0.89877723147664557</v>
      </c>
      <c r="AB5" s="42">
        <f t="shared" si="4"/>
        <v>0.89962568615962191</v>
      </c>
      <c r="AC5" s="65">
        <f t="shared" si="5"/>
        <v>0.62031111772661618</v>
      </c>
      <c r="AD5" s="41">
        <v>3</v>
      </c>
      <c r="AE5" s="40">
        <v>598890</v>
      </c>
      <c r="AF5" s="40">
        <v>589252.19999999995</v>
      </c>
      <c r="AG5" s="40">
        <v>587812.12</v>
      </c>
      <c r="AH5" s="42">
        <f t="shared" si="6"/>
        <v>0.99814999999999998</v>
      </c>
      <c r="AI5" s="42">
        <f t="shared" si="7"/>
        <v>0.98390722837248901</v>
      </c>
      <c r="AJ5" s="65">
        <f t="shared" si="8"/>
        <v>0.98150264656280783</v>
      </c>
      <c r="AK5" s="43">
        <v>5</v>
      </c>
      <c r="AL5" s="43">
        <v>5</v>
      </c>
    </row>
    <row r="6" spans="1:38" ht="36" x14ac:dyDescent="0.25">
      <c r="A6" s="34" t="s">
        <v>148</v>
      </c>
      <c r="B6" s="35">
        <v>6</v>
      </c>
      <c r="C6" s="36">
        <v>5</v>
      </c>
      <c r="D6" s="37"/>
      <c r="E6" s="37">
        <v>33</v>
      </c>
      <c r="F6" s="37">
        <v>5</v>
      </c>
      <c r="G6" s="38">
        <v>1002</v>
      </c>
      <c r="H6" s="35" t="s">
        <v>12</v>
      </c>
      <c r="I6" s="35" t="s">
        <v>135</v>
      </c>
      <c r="J6" s="35" t="s">
        <v>139</v>
      </c>
      <c r="K6" s="35" t="s">
        <v>13</v>
      </c>
      <c r="L6" s="39">
        <v>42912</v>
      </c>
      <c r="M6" s="40">
        <v>84326940</v>
      </c>
      <c r="N6" s="40">
        <v>68320000</v>
      </c>
      <c r="O6" s="40">
        <v>16006940</v>
      </c>
      <c r="P6" s="41">
        <v>284</v>
      </c>
      <c r="Q6" s="40">
        <v>33086094.930000003</v>
      </c>
      <c r="R6" s="40">
        <v>32194576.880000003</v>
      </c>
      <c r="S6" s="40">
        <v>29301499.199999999</v>
      </c>
      <c r="T6" s="42">
        <f t="shared" ref="T6:T29" si="9">Q6/M6</f>
        <v>0.39235498086376669</v>
      </c>
      <c r="U6" s="42">
        <f t="shared" ref="U6:U29" si="10">R6/Q6</f>
        <v>0.97305460037256808</v>
      </c>
      <c r="V6" s="65">
        <f t="shared" ref="V6:V29" si="11">S6/Q6</f>
        <v>0.88561370757089819</v>
      </c>
      <c r="W6" s="41">
        <v>71</v>
      </c>
      <c r="X6" s="40">
        <v>18547335.760000002</v>
      </c>
      <c r="Y6" s="40">
        <v>17969539.300000001</v>
      </c>
      <c r="Z6" s="40">
        <v>17587732.720000003</v>
      </c>
      <c r="AA6" s="42">
        <f t="shared" ref="AA6:AA29" si="12">X6/N6</f>
        <v>0.27147739695550355</v>
      </c>
      <c r="AB6" s="42">
        <f t="shared" ref="AB6:AB25" si="13">Y6/X6</f>
        <v>0.96884746858111548</v>
      </c>
      <c r="AC6" s="65">
        <f t="shared" ref="AC6:AC25" si="14">Z6/X6</f>
        <v>0.94826194703017552</v>
      </c>
      <c r="AD6" s="41">
        <v>213</v>
      </c>
      <c r="AE6" s="40">
        <v>14538759.17</v>
      </c>
      <c r="AF6" s="40">
        <v>14225037.580000002</v>
      </c>
      <c r="AG6" s="40">
        <v>11713766.48</v>
      </c>
      <c r="AH6" s="42">
        <f t="shared" ref="AH6:AH29" si="15">AE6/O6</f>
        <v>0.9082784823332879</v>
      </c>
      <c r="AI6" s="42">
        <f t="shared" ref="AI6:AI18" si="16">AF6/AE6</f>
        <v>0.97842170804731765</v>
      </c>
      <c r="AJ6" s="65">
        <f t="shared" ref="AJ6:AJ18" si="17">AG6/AE6</f>
        <v>0.80569231136112152</v>
      </c>
      <c r="AK6" s="43">
        <v>7</v>
      </c>
      <c r="AL6" s="43">
        <v>11</v>
      </c>
    </row>
    <row r="7" spans="1:38" ht="24" x14ac:dyDescent="0.25">
      <c r="A7" s="34" t="s">
        <v>148</v>
      </c>
      <c r="B7" s="35">
        <v>6</v>
      </c>
      <c r="C7" s="36">
        <v>6</v>
      </c>
      <c r="D7" s="37"/>
      <c r="E7" s="37">
        <v>34</v>
      </c>
      <c r="F7" s="37">
        <v>6</v>
      </c>
      <c r="G7" s="38">
        <v>1006</v>
      </c>
      <c r="H7" s="35" t="s">
        <v>14</v>
      </c>
      <c r="I7" s="35" t="s">
        <v>135</v>
      </c>
      <c r="J7" s="35" t="s">
        <v>139</v>
      </c>
      <c r="K7" s="35" t="s">
        <v>15</v>
      </c>
      <c r="L7" s="39">
        <v>42923</v>
      </c>
      <c r="M7" s="40">
        <v>4204000</v>
      </c>
      <c r="N7" s="40">
        <v>3300000</v>
      </c>
      <c r="O7" s="40">
        <v>904000</v>
      </c>
      <c r="P7" s="41">
        <v>11</v>
      </c>
      <c r="Q7" s="40">
        <v>2096977.9</v>
      </c>
      <c r="R7" s="40">
        <v>2065255.9700000002</v>
      </c>
      <c r="S7" s="40">
        <v>1862722.7999999998</v>
      </c>
      <c r="T7" s="42">
        <f t="shared" si="9"/>
        <v>0.49880539961941006</v>
      </c>
      <c r="U7" s="42">
        <f t="shared" si="10"/>
        <v>0.98487254920521594</v>
      </c>
      <c r="V7" s="65">
        <f t="shared" si="11"/>
        <v>0.88828918988607364</v>
      </c>
      <c r="W7" s="41">
        <v>4</v>
      </c>
      <c r="X7" s="40">
        <v>655976.52</v>
      </c>
      <c r="Y7" s="40">
        <v>627454.59</v>
      </c>
      <c r="Z7" s="40">
        <v>497680.89</v>
      </c>
      <c r="AA7" s="42">
        <f t="shared" si="12"/>
        <v>0.19878076363636366</v>
      </c>
      <c r="AB7" s="42">
        <f t="shared" si="13"/>
        <v>0.95651989190100883</v>
      </c>
      <c r="AC7" s="65">
        <f t="shared" si="14"/>
        <v>0.75868704873765913</v>
      </c>
      <c r="AD7" s="41">
        <v>7</v>
      </c>
      <c r="AE7" s="40">
        <v>1441001.38</v>
      </c>
      <c r="AF7" s="40">
        <v>1437801.38</v>
      </c>
      <c r="AG7" s="40">
        <v>1365041.9100000001</v>
      </c>
      <c r="AH7" s="42">
        <f t="shared" si="15"/>
        <v>1.5940280752212388</v>
      </c>
      <c r="AI7" s="42">
        <f t="shared" si="16"/>
        <v>0.99777932204339737</v>
      </c>
      <c r="AJ7" s="65">
        <f t="shared" si="17"/>
        <v>0.94728702480493132</v>
      </c>
      <c r="AK7" s="43">
        <v>5</v>
      </c>
      <c r="AL7" s="43">
        <v>7</v>
      </c>
    </row>
    <row r="8" spans="1:38" ht="36" x14ac:dyDescent="0.25">
      <c r="A8" s="34" t="s">
        <v>148</v>
      </c>
      <c r="B8" s="35">
        <v>6</v>
      </c>
      <c r="C8" s="36">
        <v>7</v>
      </c>
      <c r="D8" s="37"/>
      <c r="E8" s="37">
        <v>36</v>
      </c>
      <c r="F8" s="37">
        <v>7</v>
      </c>
      <c r="G8" s="38">
        <v>1008</v>
      </c>
      <c r="H8" s="35" t="s">
        <v>16</v>
      </c>
      <c r="I8" s="35" t="s">
        <v>135</v>
      </c>
      <c r="J8" s="35" t="s">
        <v>139</v>
      </c>
      <c r="K8" s="35" t="s">
        <v>17</v>
      </c>
      <c r="L8" s="39">
        <v>42930</v>
      </c>
      <c r="M8" s="40">
        <v>3806000</v>
      </c>
      <c r="N8" s="40">
        <v>2982000</v>
      </c>
      <c r="O8" s="40">
        <v>824000</v>
      </c>
      <c r="P8" s="41">
        <v>12</v>
      </c>
      <c r="Q8" s="40">
        <v>978627.72</v>
      </c>
      <c r="R8" s="40">
        <v>911009.72</v>
      </c>
      <c r="S8" s="40">
        <v>315955.76</v>
      </c>
      <c r="T8" s="42">
        <f t="shared" si="9"/>
        <v>0.25712761954808194</v>
      </c>
      <c r="U8" s="42">
        <f t="shared" si="10"/>
        <v>0.93090528847885079</v>
      </c>
      <c r="V8" s="65">
        <f t="shared" si="11"/>
        <v>0.32285592727743295</v>
      </c>
      <c r="W8" s="41">
        <v>4</v>
      </c>
      <c r="X8" s="40">
        <v>213825.6</v>
      </c>
      <c r="Y8" s="40">
        <v>213825.6</v>
      </c>
      <c r="Z8" s="40">
        <v>213825.6</v>
      </c>
      <c r="AA8" s="42">
        <f t="shared" si="12"/>
        <v>7.1705432595573437E-2</v>
      </c>
      <c r="AB8" s="42">
        <f t="shared" si="13"/>
        <v>1</v>
      </c>
      <c r="AC8" s="65">
        <f t="shared" si="14"/>
        <v>1</v>
      </c>
      <c r="AD8" s="41">
        <v>8</v>
      </c>
      <c r="AE8" s="40">
        <v>764802.12</v>
      </c>
      <c r="AF8" s="40">
        <v>697184.12</v>
      </c>
      <c r="AG8" s="40">
        <v>102130.15999999999</v>
      </c>
      <c r="AH8" s="42">
        <f t="shared" si="15"/>
        <v>0.92815791262135927</v>
      </c>
      <c r="AI8" s="42">
        <f t="shared" si="16"/>
        <v>0.91158758817248053</v>
      </c>
      <c r="AJ8" s="65">
        <f t="shared" si="17"/>
        <v>0.13353801895842024</v>
      </c>
      <c r="AK8" s="43">
        <v>4</v>
      </c>
      <c r="AL8" s="43">
        <v>8</v>
      </c>
    </row>
    <row r="9" spans="1:38" ht="24" x14ac:dyDescent="0.25">
      <c r="A9" s="34" t="s">
        <v>148</v>
      </c>
      <c r="B9" s="35">
        <v>6</v>
      </c>
      <c r="C9" s="36">
        <v>8</v>
      </c>
      <c r="D9" s="37"/>
      <c r="E9" s="37">
        <v>35</v>
      </c>
      <c r="F9" s="37">
        <v>8</v>
      </c>
      <c r="G9" s="38">
        <v>1007</v>
      </c>
      <c r="H9" s="35" t="s">
        <v>18</v>
      </c>
      <c r="I9" s="35" t="s">
        <v>135</v>
      </c>
      <c r="J9" s="35" t="s">
        <v>139</v>
      </c>
      <c r="K9" s="35" t="s">
        <v>19</v>
      </c>
      <c r="L9" s="39">
        <v>42933</v>
      </c>
      <c r="M9" s="40">
        <v>2601000</v>
      </c>
      <c r="N9" s="40">
        <v>2170000</v>
      </c>
      <c r="O9" s="40">
        <v>431000</v>
      </c>
      <c r="P9" s="41">
        <v>8</v>
      </c>
      <c r="Q9" s="40">
        <v>707420.26</v>
      </c>
      <c r="R9" s="40">
        <v>638585.39</v>
      </c>
      <c r="S9" s="40">
        <v>562619.9</v>
      </c>
      <c r="T9" s="42">
        <f t="shared" si="9"/>
        <v>0.27198010765090352</v>
      </c>
      <c r="U9" s="42">
        <f t="shared" si="10"/>
        <v>0.90269593070461396</v>
      </c>
      <c r="V9" s="65">
        <f t="shared" si="11"/>
        <v>0.79531211051263928</v>
      </c>
      <c r="W9" s="41">
        <v>3</v>
      </c>
      <c r="X9" s="40">
        <v>353619.73</v>
      </c>
      <c r="Y9" s="40">
        <v>353619.73</v>
      </c>
      <c r="Z9" s="40">
        <v>337721.73</v>
      </c>
      <c r="AA9" s="42">
        <f t="shared" si="12"/>
        <v>0.16295840092165897</v>
      </c>
      <c r="AB9" s="42">
        <f t="shared" si="13"/>
        <v>1</v>
      </c>
      <c r="AC9" s="65">
        <f t="shared" si="14"/>
        <v>0.95504210129904232</v>
      </c>
      <c r="AD9" s="41">
        <v>5</v>
      </c>
      <c r="AE9" s="40">
        <v>353800.52999999997</v>
      </c>
      <c r="AF9" s="40">
        <v>284965.65999999997</v>
      </c>
      <c r="AG9" s="40">
        <v>224898.17</v>
      </c>
      <c r="AH9" s="42">
        <f t="shared" si="15"/>
        <v>0.82088290023201849</v>
      </c>
      <c r="AI9" s="42">
        <f t="shared" si="16"/>
        <v>0.80544158596935966</v>
      </c>
      <c r="AJ9" s="65">
        <f t="shared" si="17"/>
        <v>0.63566374533130299</v>
      </c>
      <c r="AK9" s="43">
        <v>5</v>
      </c>
      <c r="AL9" s="43">
        <v>9</v>
      </c>
    </row>
    <row r="10" spans="1:38" ht="24" x14ac:dyDescent="0.25">
      <c r="A10" s="34" t="s">
        <v>148</v>
      </c>
      <c r="B10" s="35">
        <v>6</v>
      </c>
      <c r="C10" s="36">
        <v>9</v>
      </c>
      <c r="D10" s="37"/>
      <c r="E10" s="37">
        <v>37</v>
      </c>
      <c r="F10" s="37">
        <v>9</v>
      </c>
      <c r="G10" s="38">
        <v>1009</v>
      </c>
      <c r="H10" s="35" t="s">
        <v>20</v>
      </c>
      <c r="I10" s="35" t="s">
        <v>135</v>
      </c>
      <c r="J10" s="35" t="s">
        <v>139</v>
      </c>
      <c r="K10" s="35" t="s">
        <v>21</v>
      </c>
      <c r="L10" s="39">
        <v>42923</v>
      </c>
      <c r="M10" s="40">
        <v>3200000</v>
      </c>
      <c r="N10" s="40">
        <v>2516000</v>
      </c>
      <c r="O10" s="40">
        <v>684000</v>
      </c>
      <c r="P10" s="41">
        <v>6</v>
      </c>
      <c r="Q10" s="40">
        <v>550922.89</v>
      </c>
      <c r="R10" s="40">
        <v>541802.89</v>
      </c>
      <c r="S10" s="40">
        <v>322348.66000000003</v>
      </c>
      <c r="T10" s="42">
        <f t="shared" si="9"/>
        <v>0.172163403125</v>
      </c>
      <c r="U10" s="42">
        <f t="shared" si="10"/>
        <v>0.98344595919766553</v>
      </c>
      <c r="V10" s="65">
        <f t="shared" si="11"/>
        <v>0.58510667436598984</v>
      </c>
      <c r="W10" s="41">
        <v>1</v>
      </c>
      <c r="X10" s="40">
        <v>62874.879999999997</v>
      </c>
      <c r="Y10" s="40">
        <v>62874.879999999997</v>
      </c>
      <c r="Z10" s="40">
        <v>62874.879999999997</v>
      </c>
      <c r="AA10" s="42">
        <f t="shared" si="12"/>
        <v>2.4990015898251193E-2</v>
      </c>
      <c r="AB10" s="42">
        <f t="shared" si="13"/>
        <v>1</v>
      </c>
      <c r="AC10" s="65">
        <f t="shared" si="14"/>
        <v>1</v>
      </c>
      <c r="AD10" s="41">
        <v>5</v>
      </c>
      <c r="AE10" s="40">
        <v>488048.01</v>
      </c>
      <c r="AF10" s="40">
        <v>478928.01</v>
      </c>
      <c r="AG10" s="40">
        <v>259473.78</v>
      </c>
      <c r="AH10" s="42">
        <f t="shared" si="15"/>
        <v>0.71352048245614041</v>
      </c>
      <c r="AI10" s="42">
        <f t="shared" si="16"/>
        <v>0.98131331382746545</v>
      </c>
      <c r="AJ10" s="65">
        <f t="shared" si="17"/>
        <v>0.53165626062075322</v>
      </c>
      <c r="AK10" s="43">
        <v>4</v>
      </c>
      <c r="AL10" s="43">
        <v>7</v>
      </c>
    </row>
    <row r="11" spans="1:38" ht="36" x14ac:dyDescent="0.25">
      <c r="A11" s="34" t="s">
        <v>148</v>
      </c>
      <c r="B11" s="35">
        <v>6</v>
      </c>
      <c r="C11" s="36">
        <v>10</v>
      </c>
      <c r="D11" s="37"/>
      <c r="E11" s="37">
        <v>38</v>
      </c>
      <c r="F11" s="37">
        <v>10</v>
      </c>
      <c r="G11" s="38">
        <v>1010</v>
      </c>
      <c r="H11" s="35" t="s">
        <v>22</v>
      </c>
      <c r="I11" s="35" t="s">
        <v>135</v>
      </c>
      <c r="J11" s="35" t="s">
        <v>139</v>
      </c>
      <c r="K11" s="35" t="s">
        <v>23</v>
      </c>
      <c r="L11" s="39">
        <v>42923</v>
      </c>
      <c r="M11" s="40">
        <v>3504000</v>
      </c>
      <c r="N11" s="40">
        <v>2713500</v>
      </c>
      <c r="O11" s="40">
        <v>790500</v>
      </c>
      <c r="P11" s="41">
        <v>6</v>
      </c>
      <c r="Q11" s="40">
        <v>1138472.02</v>
      </c>
      <c r="R11" s="40">
        <v>1078388.8999999999</v>
      </c>
      <c r="S11" s="40">
        <v>841177.66</v>
      </c>
      <c r="T11" s="42">
        <f t="shared" si="9"/>
        <v>0.3249063984018265</v>
      </c>
      <c r="U11" s="42">
        <f t="shared" si="10"/>
        <v>0.94722477237516989</v>
      </c>
      <c r="V11" s="65">
        <f t="shared" si="11"/>
        <v>0.73886546636429418</v>
      </c>
      <c r="W11" s="41">
        <v>3</v>
      </c>
      <c r="X11" s="40">
        <v>527152.32000000007</v>
      </c>
      <c r="Y11" s="40">
        <v>467069.2</v>
      </c>
      <c r="Z11" s="40">
        <v>446595.19</v>
      </c>
      <c r="AA11" s="42">
        <f t="shared" si="12"/>
        <v>0.19427024875621893</v>
      </c>
      <c r="AB11" s="42">
        <f t="shared" si="13"/>
        <v>0.88602322759387642</v>
      </c>
      <c r="AC11" s="65">
        <f t="shared" si="14"/>
        <v>0.84718433943342975</v>
      </c>
      <c r="AD11" s="41">
        <v>3</v>
      </c>
      <c r="AE11" s="40">
        <v>611319.69999999995</v>
      </c>
      <c r="AF11" s="40">
        <v>611319.69999999995</v>
      </c>
      <c r="AG11" s="40">
        <v>394582.47000000003</v>
      </c>
      <c r="AH11" s="42">
        <f t="shared" si="15"/>
        <v>0.77333295382669187</v>
      </c>
      <c r="AI11" s="42">
        <f t="shared" si="16"/>
        <v>1</v>
      </c>
      <c r="AJ11" s="65">
        <f t="shared" si="17"/>
        <v>0.64546009232157908</v>
      </c>
      <c r="AK11" s="43">
        <v>5</v>
      </c>
      <c r="AL11" s="43">
        <v>7</v>
      </c>
    </row>
    <row r="12" spans="1:38" ht="24" x14ac:dyDescent="0.25">
      <c r="A12" s="34" t="s">
        <v>148</v>
      </c>
      <c r="B12" s="35">
        <v>6</v>
      </c>
      <c r="C12" s="36">
        <v>11</v>
      </c>
      <c r="D12" s="37"/>
      <c r="E12" s="37">
        <v>39</v>
      </c>
      <c r="F12" s="37">
        <v>11</v>
      </c>
      <c r="G12" s="38">
        <v>1011</v>
      </c>
      <c r="H12" s="35" t="s">
        <v>24</v>
      </c>
      <c r="I12" s="35" t="s">
        <v>135</v>
      </c>
      <c r="J12" s="35" t="s">
        <v>139</v>
      </c>
      <c r="K12" s="35" t="s">
        <v>25</v>
      </c>
      <c r="L12" s="39">
        <v>42921</v>
      </c>
      <c r="M12" s="40">
        <v>4719000</v>
      </c>
      <c r="N12" s="40">
        <v>3694000</v>
      </c>
      <c r="O12" s="40">
        <v>1025000</v>
      </c>
      <c r="P12" s="41">
        <v>16</v>
      </c>
      <c r="Q12" s="40">
        <v>1263758.8400000001</v>
      </c>
      <c r="R12" s="40">
        <v>1240970.3500000001</v>
      </c>
      <c r="S12" s="40">
        <v>1080760.1000000001</v>
      </c>
      <c r="T12" s="42">
        <f t="shared" si="9"/>
        <v>0.26780225471498198</v>
      </c>
      <c r="U12" s="42">
        <f t="shared" si="10"/>
        <v>0.98196769092432223</v>
      </c>
      <c r="V12" s="65">
        <f t="shared" si="11"/>
        <v>0.8551948882905539</v>
      </c>
      <c r="W12" s="41">
        <v>12</v>
      </c>
      <c r="X12" s="40">
        <v>933576.39000000013</v>
      </c>
      <c r="Y12" s="40">
        <v>925163.05</v>
      </c>
      <c r="Z12" s="40">
        <v>916851.8</v>
      </c>
      <c r="AA12" s="42">
        <f t="shared" si="12"/>
        <v>0.25272777206280456</v>
      </c>
      <c r="AB12" s="42">
        <f t="shared" si="13"/>
        <v>0.99098805401451928</v>
      </c>
      <c r="AC12" s="65">
        <f t="shared" si="14"/>
        <v>0.9820854616942486</v>
      </c>
      <c r="AD12" s="41">
        <v>4</v>
      </c>
      <c r="AE12" s="40">
        <v>330182.45</v>
      </c>
      <c r="AF12" s="40">
        <v>315807.3</v>
      </c>
      <c r="AG12" s="40">
        <v>163908.30000000002</v>
      </c>
      <c r="AH12" s="42">
        <f t="shared" si="15"/>
        <v>0.32212921951219514</v>
      </c>
      <c r="AI12" s="42">
        <f t="shared" si="16"/>
        <v>0.9564630100721585</v>
      </c>
      <c r="AJ12" s="65">
        <f t="shared" si="17"/>
        <v>0.49641735955378613</v>
      </c>
      <c r="AK12" s="43">
        <v>5</v>
      </c>
      <c r="AL12" s="43">
        <v>9</v>
      </c>
    </row>
    <row r="13" spans="1:38" ht="24" customHeight="1" x14ac:dyDescent="0.25">
      <c r="A13" s="34" t="s">
        <v>149</v>
      </c>
      <c r="B13" s="35">
        <v>10</v>
      </c>
      <c r="C13" s="36">
        <v>12</v>
      </c>
      <c r="D13" s="37"/>
      <c r="E13" s="37">
        <v>18</v>
      </c>
      <c r="F13" s="37">
        <v>12</v>
      </c>
      <c r="G13" s="38">
        <v>1097</v>
      </c>
      <c r="H13" s="35" t="s">
        <v>26</v>
      </c>
      <c r="I13" s="35" t="s">
        <v>135</v>
      </c>
      <c r="J13" s="35" t="s">
        <v>139</v>
      </c>
      <c r="K13" s="35" t="s">
        <v>27</v>
      </c>
      <c r="L13" s="39">
        <v>43186</v>
      </c>
      <c r="M13" s="40">
        <v>8930000</v>
      </c>
      <c r="N13" s="40">
        <v>8520000</v>
      </c>
      <c r="O13" s="40">
        <v>410000</v>
      </c>
      <c r="P13" s="41">
        <v>4</v>
      </c>
      <c r="Q13" s="40">
        <v>659660</v>
      </c>
      <c r="R13" s="40">
        <v>440300</v>
      </c>
      <c r="S13" s="40">
        <v>295785.13</v>
      </c>
      <c r="T13" s="42">
        <f t="shared" si="9"/>
        <v>7.3870100783874584E-2</v>
      </c>
      <c r="U13" s="42">
        <f t="shared" si="10"/>
        <v>0.66746505775702636</v>
      </c>
      <c r="V13" s="65">
        <f t="shared" si="11"/>
        <v>0.44839027680926541</v>
      </c>
      <c r="W13" s="41">
        <v>3</v>
      </c>
      <c r="X13" s="40">
        <v>440300</v>
      </c>
      <c r="Y13" s="40">
        <v>440300</v>
      </c>
      <c r="Z13" s="40">
        <v>295785.13</v>
      </c>
      <c r="AA13" s="42">
        <f t="shared" si="12"/>
        <v>5.1678403755868546E-2</v>
      </c>
      <c r="AB13" s="42">
        <f t="shared" si="13"/>
        <v>1</v>
      </c>
      <c r="AC13" s="65">
        <f t="shared" si="14"/>
        <v>0.67178089938678176</v>
      </c>
      <c r="AD13" s="41">
        <v>1</v>
      </c>
      <c r="AE13" s="40">
        <v>219360</v>
      </c>
      <c r="AF13" s="40">
        <v>0</v>
      </c>
      <c r="AG13" s="40">
        <v>0</v>
      </c>
      <c r="AH13" s="42">
        <f t="shared" si="15"/>
        <v>0.53502439024390247</v>
      </c>
      <c r="AI13" s="42">
        <f t="shared" si="16"/>
        <v>0</v>
      </c>
      <c r="AJ13" s="65">
        <f t="shared" si="17"/>
        <v>0</v>
      </c>
      <c r="AK13" s="43">
        <v>6</v>
      </c>
      <c r="AL13" s="43">
        <v>7</v>
      </c>
    </row>
    <row r="14" spans="1:38" ht="24" customHeight="1" x14ac:dyDescent="0.25">
      <c r="A14" s="34" t="s">
        <v>149</v>
      </c>
      <c r="B14" s="35">
        <v>10</v>
      </c>
      <c r="C14" s="36">
        <v>13</v>
      </c>
      <c r="D14" s="37"/>
      <c r="E14" s="37">
        <v>16</v>
      </c>
      <c r="F14" s="37">
        <v>13</v>
      </c>
      <c r="G14" s="38">
        <v>1095</v>
      </c>
      <c r="H14" s="35" t="s">
        <v>28</v>
      </c>
      <c r="I14" s="35" t="s">
        <v>135</v>
      </c>
      <c r="J14" s="35" t="s">
        <v>139</v>
      </c>
      <c r="K14" s="35" t="s">
        <v>29</v>
      </c>
      <c r="L14" s="39">
        <v>43186</v>
      </c>
      <c r="M14" s="40">
        <v>6640000</v>
      </c>
      <c r="N14" s="40">
        <v>6230000</v>
      </c>
      <c r="O14" s="40">
        <v>410000</v>
      </c>
      <c r="P14" s="41">
        <v>14</v>
      </c>
      <c r="Q14" s="40">
        <v>3717364.17</v>
      </c>
      <c r="R14" s="40">
        <v>3018306</v>
      </c>
      <c r="S14" s="40">
        <v>1173926.83</v>
      </c>
      <c r="T14" s="42">
        <f t="shared" si="9"/>
        <v>0.55984400150602409</v>
      </c>
      <c r="U14" s="42">
        <f t="shared" si="10"/>
        <v>0.81194789156210112</v>
      </c>
      <c r="V14" s="65">
        <f t="shared" si="11"/>
        <v>0.31579548742462865</v>
      </c>
      <c r="W14" s="41">
        <v>13</v>
      </c>
      <c r="X14" s="40">
        <v>3417764.17</v>
      </c>
      <c r="Y14" s="40">
        <v>2718706</v>
      </c>
      <c r="Z14" s="40">
        <v>1173926.83</v>
      </c>
      <c r="AA14" s="42">
        <f t="shared" si="12"/>
        <v>0.54859778009630822</v>
      </c>
      <c r="AB14" s="42">
        <f t="shared" si="13"/>
        <v>0.79546331015577354</v>
      </c>
      <c r="AC14" s="65">
        <f t="shared" si="14"/>
        <v>0.34347800831442388</v>
      </c>
      <c r="AD14" s="41">
        <v>1</v>
      </c>
      <c r="AE14" s="40">
        <v>299600</v>
      </c>
      <c r="AF14" s="40">
        <v>299600</v>
      </c>
      <c r="AG14" s="40">
        <v>0</v>
      </c>
      <c r="AH14" s="42">
        <f t="shared" si="15"/>
        <v>0.73073170731707315</v>
      </c>
      <c r="AI14" s="42">
        <f t="shared" si="16"/>
        <v>1</v>
      </c>
      <c r="AJ14" s="65">
        <f t="shared" si="17"/>
        <v>0</v>
      </c>
      <c r="AK14" s="43">
        <v>8</v>
      </c>
      <c r="AL14" s="43">
        <v>9</v>
      </c>
    </row>
    <row r="15" spans="1:38" ht="24" customHeight="1" x14ac:dyDescent="0.25">
      <c r="A15" s="34" t="s">
        <v>149</v>
      </c>
      <c r="B15" s="35">
        <v>10</v>
      </c>
      <c r="C15" s="36">
        <v>14</v>
      </c>
      <c r="D15" s="37"/>
      <c r="E15" s="37">
        <v>19</v>
      </c>
      <c r="F15" s="37">
        <v>14</v>
      </c>
      <c r="G15" s="38">
        <v>1098</v>
      </c>
      <c r="H15" s="35" t="s">
        <v>30</v>
      </c>
      <c r="I15" s="35" t="s">
        <v>135</v>
      </c>
      <c r="J15" s="35" t="s">
        <v>139</v>
      </c>
      <c r="K15" s="35" t="s">
        <v>31</v>
      </c>
      <c r="L15" s="39">
        <v>43186</v>
      </c>
      <c r="M15" s="40">
        <v>8560000</v>
      </c>
      <c r="N15" s="40">
        <v>8150000</v>
      </c>
      <c r="O15" s="40">
        <v>410000</v>
      </c>
      <c r="P15" s="41">
        <v>10</v>
      </c>
      <c r="Q15" s="40">
        <v>684373.58000000007</v>
      </c>
      <c r="R15" s="40">
        <v>684373.58000000007</v>
      </c>
      <c r="S15" s="40">
        <v>125911.81999999999</v>
      </c>
      <c r="T15" s="42">
        <f t="shared" si="9"/>
        <v>7.9950184579439268E-2</v>
      </c>
      <c r="U15" s="42">
        <f t="shared" si="10"/>
        <v>1</v>
      </c>
      <c r="V15" s="65">
        <f t="shared" si="11"/>
        <v>0.18398112329233982</v>
      </c>
      <c r="W15" s="41">
        <v>9</v>
      </c>
      <c r="X15" s="40">
        <v>464533.58</v>
      </c>
      <c r="Y15" s="40">
        <v>464533.58</v>
      </c>
      <c r="Z15" s="40">
        <v>125911.81999999999</v>
      </c>
      <c r="AA15" s="42">
        <f t="shared" si="12"/>
        <v>5.6997985276073623E-2</v>
      </c>
      <c r="AB15" s="42">
        <f t="shared" si="13"/>
        <v>1</v>
      </c>
      <c r="AC15" s="65">
        <f t="shared" si="14"/>
        <v>0.2710499852346519</v>
      </c>
      <c r="AD15" s="41">
        <v>1</v>
      </c>
      <c r="AE15" s="40">
        <v>219840</v>
      </c>
      <c r="AF15" s="40">
        <v>219840</v>
      </c>
      <c r="AG15" s="40">
        <v>0</v>
      </c>
      <c r="AH15" s="42">
        <f t="shared" si="15"/>
        <v>0.53619512195121954</v>
      </c>
      <c r="AI15" s="42">
        <f t="shared" si="16"/>
        <v>1</v>
      </c>
      <c r="AJ15" s="65">
        <f t="shared" si="17"/>
        <v>0</v>
      </c>
      <c r="AK15" s="43">
        <v>7</v>
      </c>
      <c r="AL15" s="43">
        <v>9</v>
      </c>
    </row>
    <row r="16" spans="1:38" ht="24" customHeight="1" x14ac:dyDescent="0.25">
      <c r="A16" s="34" t="s">
        <v>149</v>
      </c>
      <c r="B16" s="35">
        <v>10</v>
      </c>
      <c r="C16" s="36">
        <v>15</v>
      </c>
      <c r="D16" s="37"/>
      <c r="E16" s="37">
        <v>20</v>
      </c>
      <c r="F16" s="37">
        <v>15</v>
      </c>
      <c r="G16" s="38">
        <v>1099</v>
      </c>
      <c r="H16" s="35" t="s">
        <v>32</v>
      </c>
      <c r="I16" s="35" t="s">
        <v>135</v>
      </c>
      <c r="J16" s="35" t="s">
        <v>139</v>
      </c>
      <c r="K16" s="35" t="s">
        <v>33</v>
      </c>
      <c r="L16" s="39">
        <v>43186</v>
      </c>
      <c r="M16" s="40">
        <v>8890000</v>
      </c>
      <c r="N16" s="40">
        <v>8480000</v>
      </c>
      <c r="O16" s="40">
        <v>410000</v>
      </c>
      <c r="P16" s="41">
        <v>16</v>
      </c>
      <c r="Q16" s="40">
        <v>6371143.1699999999</v>
      </c>
      <c r="R16" s="40">
        <v>5435281.2399999993</v>
      </c>
      <c r="S16" s="40">
        <v>3854868.9000000004</v>
      </c>
      <c r="T16" s="42">
        <f t="shared" si="9"/>
        <v>0.71666402362204729</v>
      </c>
      <c r="U16" s="42">
        <f t="shared" si="10"/>
        <v>0.85310926076709082</v>
      </c>
      <c r="V16" s="65">
        <f t="shared" si="11"/>
        <v>0.60505136945462812</v>
      </c>
      <c r="W16" s="41">
        <v>15</v>
      </c>
      <c r="X16" s="40">
        <v>6151663.1699999999</v>
      </c>
      <c r="Y16" s="40">
        <v>5217055.2399999993</v>
      </c>
      <c r="Z16" s="40">
        <v>3854868.9000000004</v>
      </c>
      <c r="AA16" s="42">
        <f t="shared" si="12"/>
        <v>0.72543197759433964</v>
      </c>
      <c r="AB16" s="42">
        <f t="shared" si="13"/>
        <v>0.84807231732747801</v>
      </c>
      <c r="AC16" s="65">
        <f t="shared" si="14"/>
        <v>0.62663848677527645</v>
      </c>
      <c r="AD16" s="41">
        <v>1</v>
      </c>
      <c r="AE16" s="40">
        <v>219480</v>
      </c>
      <c r="AF16" s="40">
        <v>218226</v>
      </c>
      <c r="AG16" s="40">
        <v>0</v>
      </c>
      <c r="AH16" s="42">
        <f t="shared" si="15"/>
        <v>0.53531707317073174</v>
      </c>
      <c r="AI16" s="42">
        <f t="shared" si="16"/>
        <v>0.99428649535265168</v>
      </c>
      <c r="AJ16" s="65">
        <f t="shared" si="17"/>
        <v>0</v>
      </c>
      <c r="AK16" s="43">
        <v>8</v>
      </c>
      <c r="AL16" s="43">
        <v>10</v>
      </c>
    </row>
    <row r="17" spans="1:38" ht="24" customHeight="1" x14ac:dyDescent="0.25">
      <c r="A17" s="34" t="s">
        <v>149</v>
      </c>
      <c r="B17" s="35">
        <v>10</v>
      </c>
      <c r="C17" s="36">
        <v>16</v>
      </c>
      <c r="D17" s="37"/>
      <c r="E17" s="37">
        <v>17</v>
      </c>
      <c r="F17" s="37">
        <v>16</v>
      </c>
      <c r="G17" s="38">
        <v>1096</v>
      </c>
      <c r="H17" s="35" t="s">
        <v>34</v>
      </c>
      <c r="I17" s="35" t="s">
        <v>135</v>
      </c>
      <c r="J17" s="35" t="s">
        <v>139</v>
      </c>
      <c r="K17" s="35" t="s">
        <v>35</v>
      </c>
      <c r="L17" s="39">
        <v>43186</v>
      </c>
      <c r="M17" s="40">
        <v>8660000</v>
      </c>
      <c r="N17" s="40">
        <v>8250000</v>
      </c>
      <c r="O17" s="40">
        <v>410000</v>
      </c>
      <c r="P17" s="41">
        <v>14</v>
      </c>
      <c r="Q17" s="40">
        <v>2483108.6799999997</v>
      </c>
      <c r="R17" s="40">
        <v>2429259.0699999998</v>
      </c>
      <c r="S17" s="40">
        <v>1888009.6799999997</v>
      </c>
      <c r="T17" s="42">
        <f t="shared" si="9"/>
        <v>0.28673310392609697</v>
      </c>
      <c r="U17" s="42">
        <f t="shared" si="10"/>
        <v>0.97831363144363059</v>
      </c>
      <c r="V17" s="65">
        <f t="shared" si="11"/>
        <v>0.7603411381897307</v>
      </c>
      <c r="W17" s="41">
        <v>13</v>
      </c>
      <c r="X17" s="40">
        <v>2263268.6799999997</v>
      </c>
      <c r="Y17" s="40">
        <v>2209419.0699999998</v>
      </c>
      <c r="Z17" s="40">
        <v>1888009.6799999997</v>
      </c>
      <c r="AA17" s="42">
        <f t="shared" si="12"/>
        <v>0.27433559757575754</v>
      </c>
      <c r="AB17" s="42">
        <f t="shared" si="13"/>
        <v>0.97620715097776201</v>
      </c>
      <c r="AC17" s="65">
        <f t="shared" si="14"/>
        <v>0.83419600009663897</v>
      </c>
      <c r="AD17" s="41">
        <v>1</v>
      </c>
      <c r="AE17" s="40">
        <v>219840</v>
      </c>
      <c r="AF17" s="40">
        <v>219840</v>
      </c>
      <c r="AG17" s="40">
        <v>0</v>
      </c>
      <c r="AH17" s="42">
        <f t="shared" si="15"/>
        <v>0.53619512195121954</v>
      </c>
      <c r="AI17" s="42">
        <f t="shared" si="16"/>
        <v>1</v>
      </c>
      <c r="AJ17" s="65">
        <f t="shared" si="17"/>
        <v>0</v>
      </c>
      <c r="AK17" s="43">
        <v>8</v>
      </c>
      <c r="AL17" s="43">
        <v>10</v>
      </c>
    </row>
    <row r="18" spans="1:38" ht="24" customHeight="1" x14ac:dyDescent="0.25">
      <c r="A18" s="34" t="s">
        <v>149</v>
      </c>
      <c r="B18" s="35">
        <v>10</v>
      </c>
      <c r="C18" s="36">
        <v>17</v>
      </c>
      <c r="D18" s="37"/>
      <c r="E18" s="37">
        <v>21</v>
      </c>
      <c r="F18" s="37">
        <v>17</v>
      </c>
      <c r="G18" s="38">
        <v>1100</v>
      </c>
      <c r="H18" s="43" t="s">
        <v>36</v>
      </c>
      <c r="I18" s="35" t="s">
        <v>6</v>
      </c>
      <c r="J18" s="35" t="s">
        <v>139</v>
      </c>
      <c r="K18" s="35" t="s">
        <v>37</v>
      </c>
      <c r="L18" s="39">
        <v>43209</v>
      </c>
      <c r="M18" s="40">
        <v>36600000</v>
      </c>
      <c r="N18" s="40">
        <v>35200000</v>
      </c>
      <c r="O18" s="40">
        <v>1400000</v>
      </c>
      <c r="P18" s="41">
        <v>70</v>
      </c>
      <c r="Q18" s="40">
        <v>26903420.030000001</v>
      </c>
      <c r="R18" s="40">
        <v>24723844.800000004</v>
      </c>
      <c r="S18" s="40">
        <v>18095572.309999991</v>
      </c>
      <c r="T18" s="42">
        <f t="shared" si="9"/>
        <v>0.73506612103825142</v>
      </c>
      <c r="U18" s="42">
        <f t="shared" si="10"/>
        <v>0.91898519862643657</v>
      </c>
      <c r="V18" s="65">
        <f t="shared" si="11"/>
        <v>0.67261234035753148</v>
      </c>
      <c r="W18" s="41">
        <v>67</v>
      </c>
      <c r="X18" s="40">
        <v>26603892.43</v>
      </c>
      <c r="Y18" s="40">
        <v>24425210.200000003</v>
      </c>
      <c r="Z18" s="40">
        <v>18095572.309999991</v>
      </c>
      <c r="AA18" s="42">
        <f t="shared" si="12"/>
        <v>0.7557923985795455</v>
      </c>
      <c r="AB18" s="42">
        <f t="shared" si="13"/>
        <v>0.91810663662347414</v>
      </c>
      <c r="AC18" s="65">
        <f t="shared" si="14"/>
        <v>0.68018514048697765</v>
      </c>
      <c r="AD18" s="41">
        <v>3</v>
      </c>
      <c r="AE18" s="40">
        <v>299527.59999999998</v>
      </c>
      <c r="AF18" s="40">
        <v>298634.59999999998</v>
      </c>
      <c r="AG18" s="40">
        <v>0</v>
      </c>
      <c r="AH18" s="42">
        <f t="shared" si="15"/>
        <v>0.2139482857142857</v>
      </c>
      <c r="AI18" s="42">
        <f t="shared" si="16"/>
        <v>0.99701863868304619</v>
      </c>
      <c r="AJ18" s="65">
        <f t="shared" si="17"/>
        <v>0</v>
      </c>
      <c r="AK18" s="43">
        <v>10</v>
      </c>
      <c r="AL18" s="43">
        <v>14</v>
      </c>
    </row>
    <row r="19" spans="1:38" ht="24" customHeight="1" x14ac:dyDescent="0.25">
      <c r="A19" s="34" t="s">
        <v>150</v>
      </c>
      <c r="B19" s="35">
        <v>8</v>
      </c>
      <c r="C19" s="36">
        <v>18</v>
      </c>
      <c r="D19" s="37"/>
      <c r="E19" s="37">
        <v>23</v>
      </c>
      <c r="F19" s="37">
        <v>18</v>
      </c>
      <c r="G19" s="38">
        <v>1003</v>
      </c>
      <c r="H19" s="35" t="s">
        <v>112</v>
      </c>
      <c r="I19" s="35" t="s">
        <v>135</v>
      </c>
      <c r="J19" s="35" t="s">
        <v>139</v>
      </c>
      <c r="K19" s="35" t="s">
        <v>38</v>
      </c>
      <c r="L19" s="39">
        <v>42927</v>
      </c>
      <c r="M19" s="40">
        <v>30700000</v>
      </c>
      <c r="N19" s="40">
        <v>27300000</v>
      </c>
      <c r="O19" s="40">
        <v>3400000</v>
      </c>
      <c r="P19" s="41">
        <v>6</v>
      </c>
      <c r="Q19" s="40">
        <v>59565683.489999995</v>
      </c>
      <c r="R19" s="40">
        <v>50278307.770000003</v>
      </c>
      <c r="S19" s="40">
        <v>25627809.75</v>
      </c>
      <c r="T19" s="42">
        <f t="shared" si="9"/>
        <v>1.9402502765472311</v>
      </c>
      <c r="U19" s="42">
        <f t="shared" si="10"/>
        <v>0.84408177366823678</v>
      </c>
      <c r="V19" s="65">
        <f t="shared" si="11"/>
        <v>0.43024453424264741</v>
      </c>
      <c r="W19" s="41">
        <v>6</v>
      </c>
      <c r="X19" s="40">
        <v>59565683.489999995</v>
      </c>
      <c r="Y19" s="40">
        <v>50278307.770000003</v>
      </c>
      <c r="Z19" s="40">
        <v>25627809.75</v>
      </c>
      <c r="AA19" s="42">
        <f t="shared" si="12"/>
        <v>2.1818931681318681</v>
      </c>
      <c r="AB19" s="42">
        <f t="shared" si="13"/>
        <v>0.84408177366823678</v>
      </c>
      <c r="AC19" s="65">
        <f t="shared" si="14"/>
        <v>0.43024453424264741</v>
      </c>
      <c r="AD19" s="41">
        <v>0</v>
      </c>
      <c r="AE19" s="40">
        <v>0</v>
      </c>
      <c r="AF19" s="40">
        <v>0</v>
      </c>
      <c r="AG19" s="40">
        <v>0</v>
      </c>
      <c r="AH19" s="42">
        <f t="shared" si="15"/>
        <v>0</v>
      </c>
      <c r="AI19" s="42">
        <v>0</v>
      </c>
      <c r="AJ19" s="65">
        <v>0</v>
      </c>
      <c r="AK19" s="43">
        <v>7</v>
      </c>
      <c r="AL19" s="43">
        <v>10</v>
      </c>
    </row>
    <row r="20" spans="1:38" ht="24" customHeight="1" x14ac:dyDescent="0.25">
      <c r="A20" s="34" t="s">
        <v>150</v>
      </c>
      <c r="B20" s="35">
        <v>8</v>
      </c>
      <c r="C20" s="36">
        <v>19</v>
      </c>
      <c r="D20" s="37"/>
      <c r="E20" s="37">
        <v>22</v>
      </c>
      <c r="F20" s="37">
        <v>19</v>
      </c>
      <c r="G20" s="38">
        <v>1001</v>
      </c>
      <c r="H20" s="43" t="s">
        <v>39</v>
      </c>
      <c r="I20" s="35" t="s">
        <v>6</v>
      </c>
      <c r="J20" s="35" t="s">
        <v>139</v>
      </c>
      <c r="K20" s="35" t="s">
        <v>40</v>
      </c>
      <c r="L20" s="39">
        <v>42797</v>
      </c>
      <c r="M20" s="40">
        <v>23900000</v>
      </c>
      <c r="N20" s="40">
        <v>23400000</v>
      </c>
      <c r="O20" s="40">
        <v>500000</v>
      </c>
      <c r="P20" s="41">
        <v>8</v>
      </c>
      <c r="Q20" s="40">
        <v>30229834.75</v>
      </c>
      <c r="R20" s="40">
        <v>25671110.16</v>
      </c>
      <c r="S20" s="40">
        <v>14809022.259999998</v>
      </c>
      <c r="T20" s="42">
        <f t="shared" si="9"/>
        <v>1.2648466422594142</v>
      </c>
      <c r="U20" s="42">
        <f t="shared" si="10"/>
        <v>0.84919783294548112</v>
      </c>
      <c r="V20" s="65">
        <f t="shared" si="11"/>
        <v>0.48988101928013345</v>
      </c>
      <c r="W20" s="41">
        <v>8</v>
      </c>
      <c r="X20" s="40">
        <v>30229834.75</v>
      </c>
      <c r="Y20" s="40">
        <v>25671110.16</v>
      </c>
      <c r="Z20" s="40">
        <v>14809022.259999998</v>
      </c>
      <c r="AA20" s="42">
        <f t="shared" si="12"/>
        <v>1.2918732799145298</v>
      </c>
      <c r="AB20" s="42">
        <f t="shared" si="13"/>
        <v>0.84919783294548112</v>
      </c>
      <c r="AC20" s="65">
        <f t="shared" si="14"/>
        <v>0.48988101928013345</v>
      </c>
      <c r="AD20" s="41">
        <v>0</v>
      </c>
      <c r="AE20" s="40">
        <v>0</v>
      </c>
      <c r="AF20" s="40">
        <v>0</v>
      </c>
      <c r="AG20" s="40">
        <v>0</v>
      </c>
      <c r="AH20" s="42">
        <f t="shared" si="15"/>
        <v>0</v>
      </c>
      <c r="AI20" s="42">
        <v>0</v>
      </c>
      <c r="AJ20" s="65">
        <v>0</v>
      </c>
      <c r="AK20" s="43">
        <v>4</v>
      </c>
      <c r="AL20" s="43">
        <v>4</v>
      </c>
    </row>
    <row r="21" spans="1:38" ht="24" customHeight="1" x14ac:dyDescent="0.25">
      <c r="A21" s="34" t="s">
        <v>156</v>
      </c>
      <c r="B21" s="35">
        <v>7</v>
      </c>
      <c r="C21" s="36">
        <v>20</v>
      </c>
      <c r="D21" s="37"/>
      <c r="E21" s="37">
        <v>27</v>
      </c>
      <c r="F21" s="37">
        <v>20</v>
      </c>
      <c r="G21" s="38">
        <v>1024</v>
      </c>
      <c r="H21" s="35" t="s">
        <v>41</v>
      </c>
      <c r="I21" s="35" t="s">
        <v>135</v>
      </c>
      <c r="J21" s="35" t="s">
        <v>139</v>
      </c>
      <c r="K21" s="35" t="s">
        <v>42</v>
      </c>
      <c r="L21" s="39">
        <v>43018</v>
      </c>
      <c r="M21" s="40">
        <v>15009429</v>
      </c>
      <c r="N21" s="40">
        <v>13448000</v>
      </c>
      <c r="O21" s="40">
        <v>1561429</v>
      </c>
      <c r="P21" s="41">
        <v>9</v>
      </c>
      <c r="Q21" s="40">
        <v>8485879.2699999996</v>
      </c>
      <c r="R21" s="40">
        <v>7959182.2599999988</v>
      </c>
      <c r="S21" s="40">
        <v>4281250.22</v>
      </c>
      <c r="T21" s="42">
        <f t="shared" si="9"/>
        <v>0.56536989315183139</v>
      </c>
      <c r="U21" s="42">
        <f t="shared" si="10"/>
        <v>0.93793253554030342</v>
      </c>
      <c r="V21" s="65">
        <f t="shared" si="11"/>
        <v>0.50451462762797472</v>
      </c>
      <c r="W21" s="41">
        <v>9</v>
      </c>
      <c r="X21" s="40">
        <v>8485879.2699999996</v>
      </c>
      <c r="Y21" s="40">
        <v>7959182.2599999988</v>
      </c>
      <c r="Z21" s="40">
        <v>4281250.22</v>
      </c>
      <c r="AA21" s="42">
        <f t="shared" si="12"/>
        <v>0.63101422293277809</v>
      </c>
      <c r="AB21" s="42">
        <f t="shared" si="13"/>
        <v>0.93793253554030342</v>
      </c>
      <c r="AC21" s="65">
        <f t="shared" si="14"/>
        <v>0.50451462762797472</v>
      </c>
      <c r="AD21" s="41">
        <v>0</v>
      </c>
      <c r="AE21" s="40">
        <v>0</v>
      </c>
      <c r="AF21" s="40">
        <v>0</v>
      </c>
      <c r="AG21" s="40">
        <v>0</v>
      </c>
      <c r="AH21" s="42">
        <f t="shared" si="15"/>
        <v>0</v>
      </c>
      <c r="AI21" s="42">
        <v>0</v>
      </c>
      <c r="AJ21" s="65">
        <v>0</v>
      </c>
      <c r="AK21" s="43">
        <v>6</v>
      </c>
      <c r="AL21" s="43">
        <v>8</v>
      </c>
    </row>
    <row r="22" spans="1:38" ht="24" customHeight="1" x14ac:dyDescent="0.25">
      <c r="A22" s="34" t="s">
        <v>156</v>
      </c>
      <c r="B22" s="35">
        <v>7</v>
      </c>
      <c r="C22" s="36">
        <v>21</v>
      </c>
      <c r="D22" s="37"/>
      <c r="E22" s="37">
        <v>28</v>
      </c>
      <c r="F22" s="37">
        <v>21</v>
      </c>
      <c r="G22" s="38">
        <v>1025</v>
      </c>
      <c r="H22" s="35" t="s">
        <v>43</v>
      </c>
      <c r="I22" s="35" t="s">
        <v>135</v>
      </c>
      <c r="J22" s="35" t="s">
        <v>139</v>
      </c>
      <c r="K22" s="35" t="s">
        <v>44</v>
      </c>
      <c r="L22" s="39">
        <v>43017</v>
      </c>
      <c r="M22" s="40">
        <v>15130000</v>
      </c>
      <c r="N22" s="40">
        <v>12445000</v>
      </c>
      <c r="O22" s="40">
        <v>2685000</v>
      </c>
      <c r="P22" s="41">
        <v>445</v>
      </c>
      <c r="Q22" s="40">
        <v>13922590.520000001</v>
      </c>
      <c r="R22" s="40">
        <v>9966888.1399999987</v>
      </c>
      <c r="S22" s="40">
        <v>6800946.3900000015</v>
      </c>
      <c r="T22" s="42">
        <f t="shared" si="9"/>
        <v>0.92019765499008599</v>
      </c>
      <c r="U22" s="42">
        <f t="shared" si="10"/>
        <v>0.71587885355691672</v>
      </c>
      <c r="V22" s="65">
        <f t="shared" si="11"/>
        <v>0.48848282797876907</v>
      </c>
      <c r="W22" s="41">
        <v>441</v>
      </c>
      <c r="X22" s="40">
        <v>12782741.970000001</v>
      </c>
      <c r="Y22" s="40">
        <v>8827039.5899999999</v>
      </c>
      <c r="Z22" s="40">
        <v>6018175.5100000007</v>
      </c>
      <c r="AA22" s="42">
        <f t="shared" si="12"/>
        <v>1.0271387681799919</v>
      </c>
      <c r="AB22" s="42">
        <f t="shared" si="13"/>
        <v>0.69054351646276713</v>
      </c>
      <c r="AC22" s="65">
        <f t="shared" si="14"/>
        <v>0.47080474002558625</v>
      </c>
      <c r="AD22" s="41">
        <v>4</v>
      </c>
      <c r="AE22" s="40">
        <v>1139848.55</v>
      </c>
      <c r="AF22" s="40">
        <v>1139848.55</v>
      </c>
      <c r="AG22" s="40">
        <v>782770.88</v>
      </c>
      <c r="AH22" s="42">
        <f t="shared" si="15"/>
        <v>0.42452459962756056</v>
      </c>
      <c r="AI22" s="42">
        <f>AF22/AE22</f>
        <v>1</v>
      </c>
      <c r="AJ22" s="65">
        <f>AG22/AE22</f>
        <v>0.68673235580288272</v>
      </c>
      <c r="AK22" s="43">
        <v>6</v>
      </c>
      <c r="AL22" s="43">
        <v>9</v>
      </c>
    </row>
    <row r="23" spans="1:38" ht="24" customHeight="1" x14ac:dyDescent="0.25">
      <c r="A23" s="34" t="s">
        <v>156</v>
      </c>
      <c r="B23" s="35">
        <v>7</v>
      </c>
      <c r="C23" s="36">
        <v>22</v>
      </c>
      <c r="D23" s="37"/>
      <c r="E23" s="37">
        <v>30</v>
      </c>
      <c r="F23" s="37">
        <v>22</v>
      </c>
      <c r="G23" s="38">
        <v>1139</v>
      </c>
      <c r="H23" s="35" t="s">
        <v>45</v>
      </c>
      <c r="I23" s="35" t="s">
        <v>135</v>
      </c>
      <c r="J23" s="35" t="s">
        <v>139</v>
      </c>
      <c r="K23" s="35" t="s">
        <v>46</v>
      </c>
      <c r="L23" s="39">
        <v>43605</v>
      </c>
      <c r="M23" s="40">
        <v>8400000</v>
      </c>
      <c r="N23" s="40">
        <v>7150000</v>
      </c>
      <c r="O23" s="40">
        <v>1250000</v>
      </c>
      <c r="P23" s="41">
        <v>222</v>
      </c>
      <c r="Q23" s="40">
        <v>2337910.08</v>
      </c>
      <c r="R23" s="40">
        <v>1955689.3699999999</v>
      </c>
      <c r="S23" s="40">
        <v>1397987.5999999996</v>
      </c>
      <c r="T23" s="42">
        <f t="shared" si="9"/>
        <v>0.27832262857142859</v>
      </c>
      <c r="U23" s="42">
        <f t="shared" si="10"/>
        <v>0.83651180031697359</v>
      </c>
      <c r="V23" s="65">
        <f t="shared" si="11"/>
        <v>0.5979646573917845</v>
      </c>
      <c r="W23" s="41">
        <v>220</v>
      </c>
      <c r="X23" s="40">
        <v>2150929.13</v>
      </c>
      <c r="Y23" s="40">
        <v>1768708.42</v>
      </c>
      <c r="Z23" s="40">
        <v>1332315.2899999998</v>
      </c>
      <c r="AA23" s="42">
        <f t="shared" si="12"/>
        <v>0.30082924895104896</v>
      </c>
      <c r="AB23" s="42">
        <f t="shared" si="13"/>
        <v>0.82229971937755109</v>
      </c>
      <c r="AC23" s="65">
        <f t="shared" si="14"/>
        <v>0.6194138483772359</v>
      </c>
      <c r="AD23" s="41">
        <v>2</v>
      </c>
      <c r="AE23" s="40">
        <v>186980.95</v>
      </c>
      <c r="AF23" s="40">
        <v>186980.95</v>
      </c>
      <c r="AG23" s="40">
        <v>65672.31</v>
      </c>
      <c r="AH23" s="42">
        <f t="shared" si="15"/>
        <v>0.14958476000000001</v>
      </c>
      <c r="AI23" s="42">
        <f>AF23/AE23</f>
        <v>1</v>
      </c>
      <c r="AJ23" s="65">
        <f>AG23/AE23</f>
        <v>0.35122460336200023</v>
      </c>
      <c r="AK23" s="43">
        <v>6</v>
      </c>
      <c r="AL23" s="43">
        <v>9</v>
      </c>
    </row>
    <row r="24" spans="1:38" ht="24" customHeight="1" x14ac:dyDescent="0.25">
      <c r="A24" s="34" t="s">
        <v>156</v>
      </c>
      <c r="B24" s="35">
        <v>7</v>
      </c>
      <c r="C24" s="36">
        <v>23</v>
      </c>
      <c r="D24" s="37"/>
      <c r="E24" s="37">
        <v>29</v>
      </c>
      <c r="F24" s="37">
        <v>23</v>
      </c>
      <c r="G24" s="38">
        <v>1138</v>
      </c>
      <c r="H24" s="35" t="s">
        <v>47</v>
      </c>
      <c r="I24" s="35" t="s">
        <v>135</v>
      </c>
      <c r="J24" s="35" t="s">
        <v>139</v>
      </c>
      <c r="K24" s="35" t="s">
        <v>48</v>
      </c>
      <c r="L24" s="39">
        <v>43605</v>
      </c>
      <c r="M24" s="40">
        <v>9890000</v>
      </c>
      <c r="N24" s="40">
        <v>8765000</v>
      </c>
      <c r="O24" s="40">
        <v>1125000</v>
      </c>
      <c r="P24" s="41">
        <v>225</v>
      </c>
      <c r="Q24" s="40">
        <v>8950995.1999999993</v>
      </c>
      <c r="R24" s="40">
        <v>5158890.21</v>
      </c>
      <c r="S24" s="40">
        <v>2149013.9899999993</v>
      </c>
      <c r="T24" s="42">
        <f t="shared" si="9"/>
        <v>0.90505512639029317</v>
      </c>
      <c r="U24" s="42">
        <f t="shared" si="10"/>
        <v>0.57634822661953844</v>
      </c>
      <c r="V24" s="65">
        <f t="shared" si="11"/>
        <v>0.24008659841533592</v>
      </c>
      <c r="W24" s="41">
        <v>223</v>
      </c>
      <c r="X24" s="40">
        <v>8533175.1999999993</v>
      </c>
      <c r="Y24" s="40">
        <v>4741070.21</v>
      </c>
      <c r="Z24" s="40">
        <v>1830414.7899999998</v>
      </c>
      <c r="AA24" s="42">
        <f t="shared" si="12"/>
        <v>0.9735510781517398</v>
      </c>
      <c r="AB24" s="42">
        <f t="shared" si="13"/>
        <v>0.5556044612795481</v>
      </c>
      <c r="AC24" s="65">
        <f t="shared" si="14"/>
        <v>0.21450570826203122</v>
      </c>
      <c r="AD24" s="41">
        <v>2</v>
      </c>
      <c r="AE24" s="40">
        <v>417820</v>
      </c>
      <c r="AF24" s="40">
        <v>417820</v>
      </c>
      <c r="AG24" s="40">
        <v>318599.2</v>
      </c>
      <c r="AH24" s="42">
        <f t="shared" si="15"/>
        <v>0.37139555555555553</v>
      </c>
      <c r="AI24" s="42">
        <f>AF24/AE24</f>
        <v>1</v>
      </c>
      <c r="AJ24" s="65">
        <f>AG24/AE24</f>
        <v>0.76252740414532572</v>
      </c>
      <c r="AK24" s="43">
        <v>4</v>
      </c>
      <c r="AL24" s="43">
        <v>7</v>
      </c>
    </row>
    <row r="25" spans="1:38" ht="84" customHeight="1" x14ac:dyDescent="0.25">
      <c r="A25" s="34" t="s">
        <v>151</v>
      </c>
      <c r="B25" s="35">
        <v>11</v>
      </c>
      <c r="C25" s="36">
        <v>24</v>
      </c>
      <c r="D25" s="37"/>
      <c r="E25" s="37">
        <v>57</v>
      </c>
      <c r="F25" s="37">
        <v>24</v>
      </c>
      <c r="G25" s="38">
        <v>1140</v>
      </c>
      <c r="H25" s="35" t="s">
        <v>49</v>
      </c>
      <c r="I25" s="35" t="s">
        <v>135</v>
      </c>
      <c r="J25" s="35" t="s">
        <v>139</v>
      </c>
      <c r="K25" s="35" t="s">
        <v>50</v>
      </c>
      <c r="L25" s="39">
        <v>43741</v>
      </c>
      <c r="M25" s="40">
        <v>10050000</v>
      </c>
      <c r="N25" s="40">
        <v>7250000</v>
      </c>
      <c r="O25" s="40">
        <v>2800000</v>
      </c>
      <c r="P25" s="41">
        <v>3</v>
      </c>
      <c r="Q25" s="40">
        <v>1472516.8</v>
      </c>
      <c r="R25" s="40">
        <v>1442816.8</v>
      </c>
      <c r="S25" s="40">
        <v>961348.85999999987</v>
      </c>
      <c r="T25" s="42">
        <f t="shared" si="9"/>
        <v>0.14651908457711443</v>
      </c>
      <c r="U25" s="42">
        <f t="shared" si="10"/>
        <v>0.97983045083084963</v>
      </c>
      <c r="V25" s="65">
        <f t="shared" si="11"/>
        <v>0.65286104715409687</v>
      </c>
      <c r="W25" s="41">
        <v>3</v>
      </c>
      <c r="X25" s="40">
        <v>1472516.8</v>
      </c>
      <c r="Y25" s="40">
        <v>1442816.8</v>
      </c>
      <c r="Z25" s="40">
        <v>961348.85999999987</v>
      </c>
      <c r="AA25" s="42">
        <f t="shared" si="12"/>
        <v>0.20310576551724138</v>
      </c>
      <c r="AB25" s="42">
        <f t="shared" si="13"/>
        <v>0.97983045083084963</v>
      </c>
      <c r="AC25" s="65">
        <f t="shared" si="14"/>
        <v>0.65286104715409687</v>
      </c>
      <c r="AD25" s="41">
        <v>0</v>
      </c>
      <c r="AE25" s="40">
        <v>0</v>
      </c>
      <c r="AF25" s="40">
        <v>0</v>
      </c>
      <c r="AG25" s="40">
        <v>0</v>
      </c>
      <c r="AH25" s="42">
        <f t="shared" si="15"/>
        <v>0</v>
      </c>
      <c r="AI25" s="42">
        <v>0</v>
      </c>
      <c r="AJ25" s="65">
        <v>0</v>
      </c>
      <c r="AK25" s="43">
        <v>7</v>
      </c>
      <c r="AL25" s="43">
        <v>11</v>
      </c>
    </row>
    <row r="26" spans="1:38" ht="24" customHeight="1" x14ac:dyDescent="0.25">
      <c r="A26" s="34" t="s">
        <v>151</v>
      </c>
      <c r="B26" s="35">
        <v>11</v>
      </c>
      <c r="C26" s="36">
        <v>25</v>
      </c>
      <c r="D26" s="37"/>
      <c r="E26" s="37">
        <v>58</v>
      </c>
      <c r="F26" s="37">
        <v>25</v>
      </c>
      <c r="G26" s="38">
        <v>1141</v>
      </c>
      <c r="H26" s="35" t="s">
        <v>51</v>
      </c>
      <c r="I26" s="35" t="s">
        <v>135</v>
      </c>
      <c r="J26" s="35" t="s">
        <v>139</v>
      </c>
      <c r="K26" s="35" t="s">
        <v>52</v>
      </c>
      <c r="L26" s="39">
        <v>43741</v>
      </c>
      <c r="M26" s="40">
        <v>10050000</v>
      </c>
      <c r="N26" s="40">
        <v>7250000</v>
      </c>
      <c r="O26" s="40">
        <v>2800000</v>
      </c>
      <c r="P26" s="41">
        <v>1</v>
      </c>
      <c r="Q26" s="40">
        <v>150000</v>
      </c>
      <c r="R26" s="40">
        <v>0</v>
      </c>
      <c r="S26" s="40">
        <v>0</v>
      </c>
      <c r="T26" s="42">
        <f t="shared" si="9"/>
        <v>1.4925373134328358E-2</v>
      </c>
      <c r="U26" s="42">
        <f t="shared" si="10"/>
        <v>0</v>
      </c>
      <c r="V26" s="65">
        <f t="shared" si="11"/>
        <v>0</v>
      </c>
      <c r="W26" s="41">
        <v>0</v>
      </c>
      <c r="X26" s="40">
        <v>0</v>
      </c>
      <c r="Y26" s="40">
        <v>0</v>
      </c>
      <c r="Z26" s="40">
        <v>0</v>
      </c>
      <c r="AA26" s="42">
        <f t="shared" si="12"/>
        <v>0</v>
      </c>
      <c r="AB26" s="86">
        <v>0</v>
      </c>
      <c r="AC26" s="82">
        <v>0</v>
      </c>
      <c r="AD26" s="41">
        <v>1</v>
      </c>
      <c r="AE26" s="40">
        <v>150000</v>
      </c>
      <c r="AF26" s="40">
        <v>0</v>
      </c>
      <c r="AG26" s="40">
        <v>0</v>
      </c>
      <c r="AH26" s="42">
        <f t="shared" si="15"/>
        <v>5.3571428571428568E-2</v>
      </c>
      <c r="AI26" s="42">
        <f>AF26/AE26</f>
        <v>0</v>
      </c>
      <c r="AJ26" s="65">
        <f>AG26/AE26</f>
        <v>0</v>
      </c>
      <c r="AK26" s="43">
        <v>7</v>
      </c>
      <c r="AL26" s="43">
        <v>10</v>
      </c>
    </row>
    <row r="27" spans="1:38" ht="120" customHeight="1" x14ac:dyDescent="0.25">
      <c r="A27" s="34" t="s">
        <v>151</v>
      </c>
      <c r="B27" s="35">
        <v>11</v>
      </c>
      <c r="C27" s="36">
        <v>26</v>
      </c>
      <c r="D27" s="37"/>
      <c r="E27" s="37">
        <v>59</v>
      </c>
      <c r="F27" s="37">
        <v>26</v>
      </c>
      <c r="G27" s="38">
        <v>1142</v>
      </c>
      <c r="H27" s="35" t="s">
        <v>53</v>
      </c>
      <c r="I27" s="35" t="s">
        <v>135</v>
      </c>
      <c r="J27" s="35" t="s">
        <v>139</v>
      </c>
      <c r="K27" s="35" t="s">
        <v>54</v>
      </c>
      <c r="L27" s="39">
        <v>43805</v>
      </c>
      <c r="M27" s="40">
        <v>10050000</v>
      </c>
      <c r="N27" s="40">
        <v>7250000</v>
      </c>
      <c r="O27" s="40">
        <v>2800000</v>
      </c>
      <c r="P27" s="41">
        <v>2</v>
      </c>
      <c r="Q27" s="40">
        <v>1815000</v>
      </c>
      <c r="R27" s="40">
        <v>0</v>
      </c>
      <c r="S27" s="40">
        <v>0</v>
      </c>
      <c r="T27" s="42">
        <f t="shared" si="9"/>
        <v>0.18059701492537314</v>
      </c>
      <c r="U27" s="42">
        <f t="shared" si="10"/>
        <v>0</v>
      </c>
      <c r="V27" s="65">
        <f t="shared" si="11"/>
        <v>0</v>
      </c>
      <c r="W27" s="41">
        <v>1</v>
      </c>
      <c r="X27" s="40">
        <v>1215000</v>
      </c>
      <c r="Y27" s="40">
        <v>0</v>
      </c>
      <c r="Z27" s="40">
        <v>0</v>
      </c>
      <c r="AA27" s="42">
        <f t="shared" si="12"/>
        <v>0.16758620689655174</v>
      </c>
      <c r="AB27" s="42">
        <f>Y27/X27</f>
        <v>0</v>
      </c>
      <c r="AC27" s="65">
        <f>Z27/X27</f>
        <v>0</v>
      </c>
      <c r="AD27" s="41">
        <v>1</v>
      </c>
      <c r="AE27" s="40">
        <v>600000</v>
      </c>
      <c r="AF27" s="40">
        <v>0</v>
      </c>
      <c r="AG27" s="40">
        <v>0</v>
      </c>
      <c r="AH27" s="42">
        <f t="shared" si="15"/>
        <v>0.21428571428571427</v>
      </c>
      <c r="AI27" s="42">
        <f>AF27/AE27</f>
        <v>0</v>
      </c>
      <c r="AJ27" s="65">
        <f>AG27/AE27</f>
        <v>0</v>
      </c>
      <c r="AK27" s="43">
        <v>7</v>
      </c>
      <c r="AL27" s="43">
        <v>11</v>
      </c>
    </row>
    <row r="28" spans="1:38" ht="72" customHeight="1" x14ac:dyDescent="0.25">
      <c r="A28" s="34" t="s">
        <v>151</v>
      </c>
      <c r="B28" s="35">
        <v>11</v>
      </c>
      <c r="C28" s="36">
        <v>27</v>
      </c>
      <c r="D28" s="37"/>
      <c r="E28" s="37">
        <v>61</v>
      </c>
      <c r="F28" s="37">
        <v>27</v>
      </c>
      <c r="G28" s="38">
        <v>1145</v>
      </c>
      <c r="H28" s="43" t="s">
        <v>55</v>
      </c>
      <c r="I28" s="35" t="s">
        <v>6</v>
      </c>
      <c r="J28" s="35" t="s">
        <v>139</v>
      </c>
      <c r="K28" s="35" t="s">
        <v>56</v>
      </c>
      <c r="L28" s="39">
        <v>43564</v>
      </c>
      <c r="M28" s="40">
        <v>28900000</v>
      </c>
      <c r="N28" s="40">
        <v>21200000</v>
      </c>
      <c r="O28" s="40">
        <v>7700000</v>
      </c>
      <c r="P28" s="41">
        <v>1</v>
      </c>
      <c r="Q28" s="40">
        <v>700146.17</v>
      </c>
      <c r="R28" s="40">
        <v>486042.96</v>
      </c>
      <c r="S28" s="40">
        <v>434060.62</v>
      </c>
      <c r="T28" s="42">
        <f t="shared" si="9"/>
        <v>2.422651107266436E-2</v>
      </c>
      <c r="U28" s="42">
        <f t="shared" si="10"/>
        <v>0.69420212639312162</v>
      </c>
      <c r="V28" s="65">
        <f t="shared" si="11"/>
        <v>0.61995714409178293</v>
      </c>
      <c r="W28" s="41">
        <v>1</v>
      </c>
      <c r="X28" s="40">
        <v>700146.17</v>
      </c>
      <c r="Y28" s="40">
        <v>486042.96</v>
      </c>
      <c r="Z28" s="40">
        <v>434060.62</v>
      </c>
      <c r="AA28" s="42">
        <f t="shared" si="12"/>
        <v>3.3025762735849055E-2</v>
      </c>
      <c r="AB28" s="42">
        <f>Y28/X28</f>
        <v>0.69420212639312162</v>
      </c>
      <c r="AC28" s="65">
        <f>Z28/X28</f>
        <v>0.61995714409178293</v>
      </c>
      <c r="AD28" s="41">
        <v>0</v>
      </c>
      <c r="AE28" s="40">
        <v>0</v>
      </c>
      <c r="AF28" s="40">
        <v>0</v>
      </c>
      <c r="AG28" s="40">
        <v>0</v>
      </c>
      <c r="AH28" s="42">
        <f t="shared" si="15"/>
        <v>0</v>
      </c>
      <c r="AI28" s="42">
        <v>0</v>
      </c>
      <c r="AJ28" s="65">
        <v>0</v>
      </c>
      <c r="AK28" s="43">
        <v>7</v>
      </c>
      <c r="AL28" s="43">
        <v>11</v>
      </c>
    </row>
    <row r="29" spans="1:38" ht="72" customHeight="1" x14ac:dyDescent="0.25">
      <c r="A29" s="34" t="s">
        <v>159</v>
      </c>
      <c r="B29" s="35">
        <v>13</v>
      </c>
      <c r="C29" s="36">
        <v>28</v>
      </c>
      <c r="D29" s="37"/>
      <c r="E29" s="37">
        <v>31</v>
      </c>
      <c r="F29" s="37">
        <v>29</v>
      </c>
      <c r="G29" s="38">
        <v>9998</v>
      </c>
      <c r="H29" s="35" t="s">
        <v>57</v>
      </c>
      <c r="I29" s="35" t="s">
        <v>135</v>
      </c>
      <c r="J29" s="35" t="s">
        <v>139</v>
      </c>
      <c r="K29" s="35" t="s">
        <v>58</v>
      </c>
      <c r="L29" s="39">
        <v>43252</v>
      </c>
      <c r="M29" s="40">
        <v>27700000</v>
      </c>
      <c r="N29" s="40">
        <v>25900000</v>
      </c>
      <c r="O29" s="40">
        <v>1800000</v>
      </c>
      <c r="P29" s="41">
        <v>10</v>
      </c>
      <c r="Q29" s="40">
        <v>17042492.59</v>
      </c>
      <c r="R29" s="40">
        <v>9083697.9299999997</v>
      </c>
      <c r="S29" s="40">
        <v>4008740.0700000003</v>
      </c>
      <c r="T29" s="42">
        <f t="shared" si="9"/>
        <v>0.61525244007220214</v>
      </c>
      <c r="U29" s="42">
        <f t="shared" si="10"/>
        <v>0.53300289743590845</v>
      </c>
      <c r="V29" s="65">
        <f t="shared" si="11"/>
        <v>0.23522029121210844</v>
      </c>
      <c r="W29" s="41">
        <v>10</v>
      </c>
      <c r="X29" s="40">
        <v>17042492.59</v>
      </c>
      <c r="Y29" s="40">
        <v>9083697.9299999997</v>
      </c>
      <c r="Z29" s="40">
        <v>4008740.0700000003</v>
      </c>
      <c r="AA29" s="42">
        <f t="shared" si="12"/>
        <v>0.65801129691119686</v>
      </c>
      <c r="AB29" s="42">
        <f>Y29/X29</f>
        <v>0.53300289743590845</v>
      </c>
      <c r="AC29" s="65">
        <f>Z29/X29</f>
        <v>0.23522029121210844</v>
      </c>
      <c r="AD29" s="41">
        <v>0</v>
      </c>
      <c r="AE29" s="40">
        <v>0</v>
      </c>
      <c r="AF29" s="40">
        <v>0</v>
      </c>
      <c r="AG29" s="40">
        <v>0</v>
      </c>
      <c r="AH29" s="42">
        <f t="shared" si="15"/>
        <v>0</v>
      </c>
      <c r="AI29" s="42">
        <v>0</v>
      </c>
      <c r="AJ29" s="65">
        <v>0</v>
      </c>
      <c r="AK29" s="43">
        <v>6</v>
      </c>
      <c r="AL29" s="43">
        <v>10</v>
      </c>
    </row>
    <row r="30" spans="1:38" ht="36" customHeight="1" x14ac:dyDescent="0.25">
      <c r="A30" s="34" t="s">
        <v>159</v>
      </c>
      <c r="B30" s="35">
        <v>13</v>
      </c>
      <c r="C30" s="36">
        <v>29</v>
      </c>
      <c r="D30" s="37"/>
      <c r="E30" s="37">
        <v>32</v>
      </c>
      <c r="F30" s="37">
        <v>30</v>
      </c>
      <c r="G30" s="38">
        <v>9999</v>
      </c>
      <c r="H30" s="43" t="s">
        <v>59</v>
      </c>
      <c r="I30" s="35" t="s">
        <v>6</v>
      </c>
      <c r="J30" s="35" t="s">
        <v>139</v>
      </c>
      <c r="K30" s="35" t="s">
        <v>60</v>
      </c>
      <c r="L30" s="39">
        <v>43096</v>
      </c>
      <c r="M30" s="51">
        <v>14779000</v>
      </c>
      <c r="N30" s="52">
        <v>13415000</v>
      </c>
      <c r="O30" s="51">
        <v>1364000</v>
      </c>
      <c r="P30" s="53" t="s">
        <v>177</v>
      </c>
      <c r="Q30" s="53" t="s">
        <v>177</v>
      </c>
      <c r="R30" s="53" t="s">
        <v>177</v>
      </c>
      <c r="S30" s="53" t="s">
        <v>177</v>
      </c>
      <c r="T30" s="54" t="s">
        <v>177</v>
      </c>
      <c r="U30" s="54" t="s">
        <v>177</v>
      </c>
      <c r="V30" s="54" t="s">
        <v>177</v>
      </c>
      <c r="W30" s="54" t="s">
        <v>177</v>
      </c>
      <c r="X30" s="54" t="s">
        <v>177</v>
      </c>
      <c r="Y30" s="54" t="s">
        <v>177</v>
      </c>
      <c r="Z30" s="54" t="s">
        <v>177</v>
      </c>
      <c r="AA30" s="54" t="s">
        <v>177</v>
      </c>
      <c r="AB30" s="54" t="s">
        <v>177</v>
      </c>
      <c r="AC30" s="54" t="s">
        <v>177</v>
      </c>
      <c r="AD30" s="54" t="s">
        <v>177</v>
      </c>
      <c r="AE30" s="54" t="s">
        <v>177</v>
      </c>
      <c r="AF30" s="54" t="s">
        <v>177</v>
      </c>
      <c r="AG30" s="54" t="s">
        <v>177</v>
      </c>
      <c r="AH30" s="54" t="s">
        <v>177</v>
      </c>
      <c r="AI30" s="54" t="s">
        <v>177</v>
      </c>
      <c r="AJ30" s="54" t="s">
        <v>177</v>
      </c>
      <c r="AK30" s="43">
        <v>5</v>
      </c>
      <c r="AL30" s="43">
        <v>7</v>
      </c>
    </row>
    <row r="31" spans="1:38" ht="24" customHeight="1" x14ac:dyDescent="0.25">
      <c r="A31" s="34" t="s">
        <v>152</v>
      </c>
      <c r="B31" s="35">
        <v>9</v>
      </c>
      <c r="C31" s="36">
        <v>30</v>
      </c>
      <c r="D31" s="37"/>
      <c r="E31" s="37">
        <v>12</v>
      </c>
      <c r="F31" s="37">
        <v>31</v>
      </c>
      <c r="G31" s="38">
        <v>1020</v>
      </c>
      <c r="H31" s="35" t="s">
        <v>61</v>
      </c>
      <c r="I31" s="35" t="s">
        <v>135</v>
      </c>
      <c r="J31" s="35" t="s">
        <v>139</v>
      </c>
      <c r="K31" s="35" t="s">
        <v>62</v>
      </c>
      <c r="L31" s="39">
        <v>42762</v>
      </c>
      <c r="M31" s="40">
        <v>43880000</v>
      </c>
      <c r="N31" s="40">
        <v>43580000</v>
      </c>
      <c r="O31" s="40">
        <v>300000</v>
      </c>
      <c r="P31" s="41">
        <v>28</v>
      </c>
      <c r="Q31" s="40">
        <v>42686441.380000003</v>
      </c>
      <c r="R31" s="40">
        <v>30218673.939999994</v>
      </c>
      <c r="S31" s="40">
        <v>13546490.859999999</v>
      </c>
      <c r="T31" s="42">
        <f t="shared" ref="T31:T60" si="18">Q31/M31</f>
        <v>0.97279948450319054</v>
      </c>
      <c r="U31" s="42">
        <f t="shared" ref="U31:U60" si="19">R31/Q31</f>
        <v>0.70792206993760864</v>
      </c>
      <c r="V31" s="65">
        <f t="shared" ref="V31:V60" si="20">S31/Q31</f>
        <v>0.31734879793345749</v>
      </c>
      <c r="W31" s="41">
        <v>28</v>
      </c>
      <c r="X31" s="40">
        <v>42686441.380000003</v>
      </c>
      <c r="Y31" s="40">
        <v>30218673.939999994</v>
      </c>
      <c r="Z31" s="40">
        <v>13546490.859999999</v>
      </c>
      <c r="AA31" s="42">
        <f t="shared" ref="AA31:AA50" si="21">X31/N31</f>
        <v>0.97949613079394227</v>
      </c>
      <c r="AB31" s="42">
        <f t="shared" ref="AB31:AB50" si="22">Y31/X31</f>
        <v>0.70792206993760864</v>
      </c>
      <c r="AC31" s="65">
        <f t="shared" ref="AC31:AC50" si="23">Z31/X31</f>
        <v>0.31734879793345749</v>
      </c>
      <c r="AD31" s="41">
        <v>0</v>
      </c>
      <c r="AE31" s="40">
        <v>0</v>
      </c>
      <c r="AF31" s="40">
        <v>0</v>
      </c>
      <c r="AG31" s="40">
        <v>0</v>
      </c>
      <c r="AH31" s="42">
        <f t="shared" ref="AH31:AH47" si="24">AE31/O31</f>
        <v>0</v>
      </c>
      <c r="AI31" s="42">
        <v>0</v>
      </c>
      <c r="AJ31" s="65">
        <v>0</v>
      </c>
      <c r="AK31" s="43">
        <v>7</v>
      </c>
      <c r="AL31" s="43">
        <v>11</v>
      </c>
    </row>
    <row r="32" spans="1:38" ht="24" customHeight="1" x14ac:dyDescent="0.25">
      <c r="A32" s="34" t="s">
        <v>152</v>
      </c>
      <c r="B32" s="35">
        <v>9</v>
      </c>
      <c r="C32" s="36">
        <v>31</v>
      </c>
      <c r="D32" s="37"/>
      <c r="E32" s="37">
        <v>13</v>
      </c>
      <c r="F32" s="37">
        <v>32</v>
      </c>
      <c r="G32" s="38">
        <v>1021</v>
      </c>
      <c r="H32" s="35" t="s">
        <v>63</v>
      </c>
      <c r="I32" s="35" t="s">
        <v>135</v>
      </c>
      <c r="J32" s="35" t="s">
        <v>139</v>
      </c>
      <c r="K32" s="35" t="s">
        <v>64</v>
      </c>
      <c r="L32" s="39">
        <v>42762</v>
      </c>
      <c r="M32" s="40">
        <v>20980000</v>
      </c>
      <c r="N32" s="40">
        <v>20280000</v>
      </c>
      <c r="O32" s="40">
        <v>700000</v>
      </c>
      <c r="P32" s="41">
        <v>23</v>
      </c>
      <c r="Q32" s="40">
        <v>16508270.349999998</v>
      </c>
      <c r="R32" s="40">
        <v>15712170.289999995</v>
      </c>
      <c r="S32" s="40">
        <v>10740345.649999997</v>
      </c>
      <c r="T32" s="42">
        <f t="shared" si="18"/>
        <v>0.78685749999999988</v>
      </c>
      <c r="U32" s="42">
        <f t="shared" si="19"/>
        <v>0.95177568315023364</v>
      </c>
      <c r="V32" s="65">
        <f t="shared" si="20"/>
        <v>0.65060393501491198</v>
      </c>
      <c r="W32" s="41">
        <v>17</v>
      </c>
      <c r="X32" s="40">
        <v>16024935.49</v>
      </c>
      <c r="Y32" s="40">
        <v>15228835.429999998</v>
      </c>
      <c r="Z32" s="40">
        <v>10691843.529999997</v>
      </c>
      <c r="AA32" s="42">
        <f t="shared" si="21"/>
        <v>0.79018419575936882</v>
      </c>
      <c r="AB32" s="42">
        <f t="shared" si="22"/>
        <v>0.95032116912440678</v>
      </c>
      <c r="AC32" s="65">
        <f t="shared" si="23"/>
        <v>0.66720041005294539</v>
      </c>
      <c r="AD32" s="41">
        <v>6</v>
      </c>
      <c r="AE32" s="40">
        <v>483334.86</v>
      </c>
      <c r="AF32" s="40">
        <v>483334.86</v>
      </c>
      <c r="AG32" s="40">
        <v>48502.12</v>
      </c>
      <c r="AH32" s="42">
        <f t="shared" si="24"/>
        <v>0.69047837142857138</v>
      </c>
      <c r="AI32" s="42">
        <f>AF32/AE32</f>
        <v>1</v>
      </c>
      <c r="AJ32" s="65">
        <f>AG32/AE32</f>
        <v>0.10034889682900175</v>
      </c>
      <c r="AK32" s="43">
        <v>7</v>
      </c>
      <c r="AL32" s="43">
        <v>12</v>
      </c>
    </row>
    <row r="33" spans="1:38" ht="60" customHeight="1" x14ac:dyDescent="0.25">
      <c r="A33" s="34" t="s">
        <v>152</v>
      </c>
      <c r="B33" s="35">
        <v>9</v>
      </c>
      <c r="C33" s="36">
        <v>32</v>
      </c>
      <c r="D33" s="37"/>
      <c r="E33" s="37">
        <v>15</v>
      </c>
      <c r="F33" s="37">
        <v>33</v>
      </c>
      <c r="G33" s="38">
        <v>1023</v>
      </c>
      <c r="H33" s="43" t="s">
        <v>113</v>
      </c>
      <c r="I33" s="35" t="s">
        <v>6</v>
      </c>
      <c r="J33" s="35" t="s">
        <v>139</v>
      </c>
      <c r="K33" s="35" t="s">
        <v>65</v>
      </c>
      <c r="L33" s="39">
        <v>42725</v>
      </c>
      <c r="M33" s="40">
        <v>20530000</v>
      </c>
      <c r="N33" s="40">
        <v>19930000</v>
      </c>
      <c r="O33" s="40">
        <v>600000</v>
      </c>
      <c r="P33" s="41">
        <v>24</v>
      </c>
      <c r="Q33" s="40">
        <v>11577030.269999994</v>
      </c>
      <c r="R33" s="40">
        <v>10121449.019999998</v>
      </c>
      <c r="S33" s="40">
        <v>8005034.5999999987</v>
      </c>
      <c r="T33" s="42">
        <f t="shared" si="18"/>
        <v>0.56390795275206984</v>
      </c>
      <c r="U33" s="42">
        <f t="shared" si="19"/>
        <v>0.87426989339641792</v>
      </c>
      <c r="V33" s="65">
        <f t="shared" si="20"/>
        <v>0.6914583803709794</v>
      </c>
      <c r="W33" s="41">
        <v>19</v>
      </c>
      <c r="X33" s="40">
        <v>11134964.059999997</v>
      </c>
      <c r="Y33" s="40">
        <v>9679382.8099999987</v>
      </c>
      <c r="Z33" s="40">
        <v>7748569.0099999998</v>
      </c>
      <c r="AA33" s="42">
        <f t="shared" si="21"/>
        <v>0.55870366583040632</v>
      </c>
      <c r="AB33" s="42">
        <f t="shared" si="22"/>
        <v>0.86927831628762364</v>
      </c>
      <c r="AC33" s="65">
        <f t="shared" si="23"/>
        <v>0.69587732553489734</v>
      </c>
      <c r="AD33" s="41">
        <v>5</v>
      </c>
      <c r="AE33" s="40">
        <v>442066.21</v>
      </c>
      <c r="AF33" s="40">
        <v>442066.21</v>
      </c>
      <c r="AG33" s="40">
        <v>256465.59</v>
      </c>
      <c r="AH33" s="42">
        <f t="shared" si="24"/>
        <v>0.73677701666666673</v>
      </c>
      <c r="AI33" s="42">
        <f>AF33/AE33</f>
        <v>1</v>
      </c>
      <c r="AJ33" s="65">
        <f>AG33/AE33</f>
        <v>0.58015198673519963</v>
      </c>
      <c r="AK33" s="43">
        <v>6</v>
      </c>
      <c r="AL33" s="43">
        <v>9</v>
      </c>
    </row>
    <row r="34" spans="1:38" ht="48" customHeight="1" x14ac:dyDescent="0.25">
      <c r="A34" s="34" t="s">
        <v>152</v>
      </c>
      <c r="B34" s="35">
        <v>9</v>
      </c>
      <c r="C34" s="36">
        <v>33</v>
      </c>
      <c r="D34" s="37"/>
      <c r="E34" s="37">
        <v>14</v>
      </c>
      <c r="F34" s="37">
        <v>34</v>
      </c>
      <c r="G34" s="38">
        <v>1022</v>
      </c>
      <c r="H34" s="43" t="s">
        <v>114</v>
      </c>
      <c r="I34" s="35" t="s">
        <v>6</v>
      </c>
      <c r="J34" s="35" t="s">
        <v>139</v>
      </c>
      <c r="K34" s="35" t="s">
        <v>65</v>
      </c>
      <c r="L34" s="39">
        <v>42725</v>
      </c>
      <c r="M34" s="40">
        <v>41623953</v>
      </c>
      <c r="N34" s="40">
        <v>41023953</v>
      </c>
      <c r="O34" s="40">
        <v>600000</v>
      </c>
      <c r="P34" s="41">
        <v>27</v>
      </c>
      <c r="Q34" s="40">
        <v>15433699.690000001</v>
      </c>
      <c r="R34" s="40">
        <v>15086991.350000001</v>
      </c>
      <c r="S34" s="40">
        <v>6958809.1000000006</v>
      </c>
      <c r="T34" s="42">
        <f t="shared" si="18"/>
        <v>0.37078889864208719</v>
      </c>
      <c r="U34" s="42">
        <f t="shared" si="19"/>
        <v>0.97753563001976485</v>
      </c>
      <c r="V34" s="65">
        <f t="shared" si="20"/>
        <v>0.45088405500781126</v>
      </c>
      <c r="W34" s="41">
        <v>25</v>
      </c>
      <c r="X34" s="40">
        <v>15178553.450000001</v>
      </c>
      <c r="Y34" s="40">
        <v>14831845.110000001</v>
      </c>
      <c r="Z34" s="40">
        <v>6893602.7300000004</v>
      </c>
      <c r="AA34" s="42">
        <f t="shared" si="21"/>
        <v>0.36999246391492308</v>
      </c>
      <c r="AB34" s="42">
        <f t="shared" si="22"/>
        <v>0.9771580117208073</v>
      </c>
      <c r="AC34" s="65">
        <f t="shared" si="23"/>
        <v>0.45416730604193378</v>
      </c>
      <c r="AD34" s="41">
        <v>2</v>
      </c>
      <c r="AE34" s="40">
        <v>255146.23999999999</v>
      </c>
      <c r="AF34" s="40">
        <v>255146.23999999999</v>
      </c>
      <c r="AG34" s="40">
        <v>65206.37</v>
      </c>
      <c r="AH34" s="42">
        <f t="shared" si="24"/>
        <v>0.42524373333333332</v>
      </c>
      <c r="AI34" s="42">
        <f>AF34/AE34</f>
        <v>1</v>
      </c>
      <c r="AJ34" s="65">
        <f>AG34/AE34</f>
        <v>0.25556469105717572</v>
      </c>
      <c r="AK34" s="43">
        <v>7</v>
      </c>
      <c r="AL34" s="43">
        <v>13</v>
      </c>
    </row>
    <row r="35" spans="1:38" ht="24" customHeight="1" x14ac:dyDescent="0.25">
      <c r="A35" s="34" t="s">
        <v>157</v>
      </c>
      <c r="B35" s="35">
        <v>12</v>
      </c>
      <c r="C35" s="36">
        <v>34</v>
      </c>
      <c r="D35" s="37"/>
      <c r="E35" s="37">
        <v>53</v>
      </c>
      <c r="F35" s="37">
        <v>35</v>
      </c>
      <c r="G35" s="38">
        <v>1101</v>
      </c>
      <c r="H35" s="35" t="s">
        <v>66</v>
      </c>
      <c r="I35" s="35" t="s">
        <v>135</v>
      </c>
      <c r="J35" s="35" t="s">
        <v>139</v>
      </c>
      <c r="K35" s="35" t="s">
        <v>67</v>
      </c>
      <c r="L35" s="39">
        <v>43056</v>
      </c>
      <c r="M35" s="40">
        <v>9165000</v>
      </c>
      <c r="N35" s="40">
        <v>6435000</v>
      </c>
      <c r="O35" s="40">
        <v>2730000</v>
      </c>
      <c r="P35" s="41">
        <v>32</v>
      </c>
      <c r="Q35" s="40">
        <v>3845266.67</v>
      </c>
      <c r="R35" s="40">
        <v>3429134.2300000004</v>
      </c>
      <c r="S35" s="40">
        <v>1941232.14</v>
      </c>
      <c r="T35" s="42">
        <f t="shared" si="18"/>
        <v>0.4195599203491544</v>
      </c>
      <c r="U35" s="42">
        <f t="shared" si="19"/>
        <v>0.89178060308623552</v>
      </c>
      <c r="V35" s="65">
        <f t="shared" si="20"/>
        <v>0.50483680498549144</v>
      </c>
      <c r="W35" s="41">
        <v>32</v>
      </c>
      <c r="X35" s="40">
        <v>3845266.67</v>
      </c>
      <c r="Y35" s="40">
        <v>3429134.2300000004</v>
      </c>
      <c r="Z35" s="40">
        <v>1941232.14</v>
      </c>
      <c r="AA35" s="42">
        <f t="shared" si="21"/>
        <v>0.59755503807303811</v>
      </c>
      <c r="AB35" s="42">
        <f t="shared" si="22"/>
        <v>0.89178060308623552</v>
      </c>
      <c r="AC35" s="65">
        <f t="shared" si="23"/>
        <v>0.50483680498549144</v>
      </c>
      <c r="AD35" s="41">
        <v>0</v>
      </c>
      <c r="AE35" s="40">
        <v>0</v>
      </c>
      <c r="AF35" s="40">
        <v>0</v>
      </c>
      <c r="AG35" s="40">
        <v>0</v>
      </c>
      <c r="AH35" s="42">
        <f t="shared" si="24"/>
        <v>0</v>
      </c>
      <c r="AI35" s="42">
        <v>0</v>
      </c>
      <c r="AJ35" s="65">
        <v>0</v>
      </c>
      <c r="AK35" s="43">
        <v>4</v>
      </c>
      <c r="AL35" s="43">
        <v>6</v>
      </c>
    </row>
    <row r="36" spans="1:38" ht="36" customHeight="1" x14ac:dyDescent="0.25">
      <c r="A36" s="34" t="s">
        <v>157</v>
      </c>
      <c r="B36" s="35">
        <v>12</v>
      </c>
      <c r="C36" s="36">
        <v>35</v>
      </c>
      <c r="D36" s="37"/>
      <c r="E36" s="37">
        <v>54</v>
      </c>
      <c r="F36" s="37">
        <v>36</v>
      </c>
      <c r="G36" s="38">
        <v>1102</v>
      </c>
      <c r="H36" s="35" t="s">
        <v>129</v>
      </c>
      <c r="I36" s="35" t="s">
        <v>135</v>
      </c>
      <c r="J36" s="35" t="s">
        <v>139</v>
      </c>
      <c r="K36" s="35" t="s">
        <v>68</v>
      </c>
      <c r="L36" s="39">
        <v>43056</v>
      </c>
      <c r="M36" s="40">
        <v>8420000</v>
      </c>
      <c r="N36" s="40">
        <v>5900000</v>
      </c>
      <c r="O36" s="40">
        <v>2520000</v>
      </c>
      <c r="P36" s="41">
        <v>4</v>
      </c>
      <c r="Q36" s="40">
        <v>3290928.7399999998</v>
      </c>
      <c r="R36" s="40">
        <v>3285234.03</v>
      </c>
      <c r="S36" s="40">
        <v>1413860.99</v>
      </c>
      <c r="T36" s="42">
        <f t="shared" si="18"/>
        <v>0.39084664370546318</v>
      </c>
      <c r="U36" s="42">
        <f t="shared" si="19"/>
        <v>0.99826957359155699</v>
      </c>
      <c r="V36" s="65">
        <f t="shared" si="20"/>
        <v>0.4296237025174845</v>
      </c>
      <c r="W36" s="41">
        <v>2</v>
      </c>
      <c r="X36" s="40">
        <v>2690978.7399999998</v>
      </c>
      <c r="Y36" s="40">
        <v>2689078.73</v>
      </c>
      <c r="Z36" s="40">
        <v>1413860.99</v>
      </c>
      <c r="AA36" s="42">
        <f t="shared" si="21"/>
        <v>0.45609809152542369</v>
      </c>
      <c r="AB36" s="42">
        <f t="shared" si="22"/>
        <v>0.99929393347789885</v>
      </c>
      <c r="AC36" s="65">
        <f t="shared" si="23"/>
        <v>0.5254077146666718</v>
      </c>
      <c r="AD36" s="41">
        <v>2</v>
      </c>
      <c r="AE36" s="40">
        <v>599950</v>
      </c>
      <c r="AF36" s="40">
        <v>596155.30000000005</v>
      </c>
      <c r="AG36" s="40">
        <v>0</v>
      </c>
      <c r="AH36" s="42">
        <f t="shared" si="24"/>
        <v>0.23807539682539683</v>
      </c>
      <c r="AI36" s="42">
        <f t="shared" ref="AI36:AI42" si="25">AF36/AE36</f>
        <v>0.99367497291440965</v>
      </c>
      <c r="AJ36" s="65">
        <f t="shared" ref="AJ36:AJ42" si="26">AG36/AE36</f>
        <v>0</v>
      </c>
      <c r="AK36" s="43">
        <v>4</v>
      </c>
      <c r="AL36" s="43">
        <v>7</v>
      </c>
    </row>
    <row r="37" spans="1:38" ht="36" customHeight="1" x14ac:dyDescent="0.25">
      <c r="A37" s="34" t="s">
        <v>157</v>
      </c>
      <c r="B37" s="35">
        <v>12</v>
      </c>
      <c r="C37" s="36">
        <v>36</v>
      </c>
      <c r="D37" s="37"/>
      <c r="E37" s="37">
        <v>56</v>
      </c>
      <c r="F37" s="37">
        <v>37</v>
      </c>
      <c r="G37" s="38">
        <v>1144</v>
      </c>
      <c r="H37" s="43" t="s">
        <v>69</v>
      </c>
      <c r="I37" s="35" t="s">
        <v>6</v>
      </c>
      <c r="J37" s="35" t="s">
        <v>139</v>
      </c>
      <c r="K37" s="35" t="s">
        <v>70</v>
      </c>
      <c r="L37" s="39">
        <v>43543</v>
      </c>
      <c r="M37" s="40">
        <v>12100000</v>
      </c>
      <c r="N37" s="40">
        <v>11200000</v>
      </c>
      <c r="O37" s="40">
        <v>900000</v>
      </c>
      <c r="P37" s="41">
        <v>51</v>
      </c>
      <c r="Q37" s="40">
        <v>13312464.840000007</v>
      </c>
      <c r="R37" s="40">
        <v>12559674.590000007</v>
      </c>
      <c r="S37" s="40">
        <v>6281174.8899999997</v>
      </c>
      <c r="T37" s="42">
        <f t="shared" si="18"/>
        <v>1.1002037057851246</v>
      </c>
      <c r="U37" s="42">
        <f t="shared" si="19"/>
        <v>0.94345222623701597</v>
      </c>
      <c r="V37" s="65">
        <f t="shared" si="20"/>
        <v>0.47182659000359817</v>
      </c>
      <c r="W37" s="41">
        <v>50</v>
      </c>
      <c r="X37" s="40">
        <v>12815735.640000008</v>
      </c>
      <c r="Y37" s="40">
        <v>12062945.390000004</v>
      </c>
      <c r="Z37" s="40">
        <v>6281174.8899999997</v>
      </c>
      <c r="AA37" s="42">
        <f t="shared" si="21"/>
        <v>1.1442621107142865</v>
      </c>
      <c r="AB37" s="42">
        <f t="shared" si="22"/>
        <v>0.94126047297273974</v>
      </c>
      <c r="AC37" s="65">
        <f t="shared" si="23"/>
        <v>0.49011426783769046</v>
      </c>
      <c r="AD37" s="41">
        <v>1</v>
      </c>
      <c r="AE37" s="40">
        <v>496729.2</v>
      </c>
      <c r="AF37" s="40">
        <v>496729.2</v>
      </c>
      <c r="AG37" s="40">
        <v>0</v>
      </c>
      <c r="AH37" s="42">
        <f t="shared" si="24"/>
        <v>0.55192133333333337</v>
      </c>
      <c r="AI37" s="42">
        <f t="shared" si="25"/>
        <v>1</v>
      </c>
      <c r="AJ37" s="65">
        <f t="shared" si="26"/>
        <v>0</v>
      </c>
      <c r="AK37" s="43">
        <v>5</v>
      </c>
      <c r="AL37" s="43">
        <v>8</v>
      </c>
    </row>
    <row r="38" spans="1:38" ht="36" customHeight="1" x14ac:dyDescent="0.25">
      <c r="A38" s="34" t="s">
        <v>158</v>
      </c>
      <c r="B38" s="35">
        <v>16</v>
      </c>
      <c r="C38" s="36">
        <v>37</v>
      </c>
      <c r="D38" s="37"/>
      <c r="E38" s="37">
        <v>5</v>
      </c>
      <c r="F38" s="37">
        <v>38</v>
      </c>
      <c r="G38" s="38">
        <v>1091</v>
      </c>
      <c r="H38" s="35" t="s">
        <v>71</v>
      </c>
      <c r="I38" s="35" t="s">
        <v>135</v>
      </c>
      <c r="J38" s="35" t="s">
        <v>139</v>
      </c>
      <c r="K38" s="35" t="s">
        <v>72</v>
      </c>
      <c r="L38" s="39">
        <v>43110</v>
      </c>
      <c r="M38" s="40">
        <v>85473690</v>
      </c>
      <c r="N38" s="40">
        <v>62527448</v>
      </c>
      <c r="O38" s="40">
        <v>22946242</v>
      </c>
      <c r="P38" s="41">
        <v>239</v>
      </c>
      <c r="Q38" s="40">
        <v>41255900.889999963</v>
      </c>
      <c r="R38" s="40">
        <v>39624896.719999969</v>
      </c>
      <c r="S38" s="40">
        <v>28395136.270000007</v>
      </c>
      <c r="T38" s="42">
        <f t="shared" si="18"/>
        <v>0.48267368461569826</v>
      </c>
      <c r="U38" s="42">
        <f t="shared" si="19"/>
        <v>0.96046616035973331</v>
      </c>
      <c r="V38" s="65">
        <f t="shared" si="20"/>
        <v>0.68826848177935962</v>
      </c>
      <c r="W38" s="41">
        <v>232</v>
      </c>
      <c r="X38" s="40">
        <v>24474119.800000008</v>
      </c>
      <c r="Y38" s="40">
        <v>23604427.930000007</v>
      </c>
      <c r="Z38" s="40">
        <v>17427032.210000001</v>
      </c>
      <c r="AA38" s="42">
        <f t="shared" si="21"/>
        <v>0.39141402028753847</v>
      </c>
      <c r="AB38" s="42">
        <f t="shared" si="22"/>
        <v>0.96446483562608043</v>
      </c>
      <c r="AC38" s="65">
        <f t="shared" si="23"/>
        <v>0.71205961041344557</v>
      </c>
      <c r="AD38" s="41">
        <v>7</v>
      </c>
      <c r="AE38" s="40">
        <v>16781781.09</v>
      </c>
      <c r="AF38" s="40">
        <v>16020468.789999999</v>
      </c>
      <c r="AG38" s="40">
        <v>10968104.060000001</v>
      </c>
      <c r="AH38" s="42">
        <f t="shared" si="24"/>
        <v>0.73135204840949553</v>
      </c>
      <c r="AI38" s="42">
        <f t="shared" si="25"/>
        <v>0.9546345947478927</v>
      </c>
      <c r="AJ38" s="65">
        <f t="shared" si="26"/>
        <v>0.65357210901384721</v>
      </c>
      <c r="AK38" s="43">
        <v>10</v>
      </c>
      <c r="AL38" s="43">
        <v>20</v>
      </c>
    </row>
    <row r="39" spans="1:38" ht="24" customHeight="1" x14ac:dyDescent="0.25">
      <c r="A39" s="34" t="s">
        <v>158</v>
      </c>
      <c r="B39" s="35">
        <v>16</v>
      </c>
      <c r="C39" s="36">
        <v>38</v>
      </c>
      <c r="D39" s="37"/>
      <c r="E39" s="37">
        <v>6</v>
      </c>
      <c r="F39" s="37">
        <v>39</v>
      </c>
      <c r="G39" s="38">
        <v>1092</v>
      </c>
      <c r="H39" s="35" t="s">
        <v>115</v>
      </c>
      <c r="I39" s="35" t="s">
        <v>135</v>
      </c>
      <c r="J39" s="35" t="s">
        <v>139</v>
      </c>
      <c r="K39" s="35" t="s">
        <v>73</v>
      </c>
      <c r="L39" s="39">
        <v>43138</v>
      </c>
      <c r="M39" s="40">
        <v>80465325</v>
      </c>
      <c r="N39" s="40">
        <v>60021675</v>
      </c>
      <c r="O39" s="40">
        <v>20443650</v>
      </c>
      <c r="P39" s="41">
        <v>474</v>
      </c>
      <c r="Q39" s="40">
        <v>23262464.02</v>
      </c>
      <c r="R39" s="40">
        <v>22479050.019999985</v>
      </c>
      <c r="S39" s="40">
        <v>16207493.00999999</v>
      </c>
      <c r="T39" s="42">
        <f t="shared" si="18"/>
        <v>0.28909923647235625</v>
      </c>
      <c r="U39" s="42">
        <f t="shared" si="19"/>
        <v>0.96632282808362557</v>
      </c>
      <c r="V39" s="65">
        <f t="shared" si="20"/>
        <v>0.69672296950424217</v>
      </c>
      <c r="W39" s="41">
        <v>471</v>
      </c>
      <c r="X39" s="40">
        <v>17568814.019999988</v>
      </c>
      <c r="Y39" s="40">
        <v>17120171.499999989</v>
      </c>
      <c r="Z39" s="40">
        <v>14748147.259999996</v>
      </c>
      <c r="AA39" s="42">
        <f t="shared" si="21"/>
        <v>0.29270782629774972</v>
      </c>
      <c r="AB39" s="42">
        <f t="shared" si="22"/>
        <v>0.97446369917233611</v>
      </c>
      <c r="AC39" s="65">
        <f t="shared" si="23"/>
        <v>0.83945036034936671</v>
      </c>
      <c r="AD39" s="41">
        <v>3</v>
      </c>
      <c r="AE39" s="40">
        <v>5693650</v>
      </c>
      <c r="AF39" s="40">
        <v>5358878.5199999996</v>
      </c>
      <c r="AG39" s="40">
        <v>1459345.75</v>
      </c>
      <c r="AH39" s="42">
        <f t="shared" si="24"/>
        <v>0.27850457232441367</v>
      </c>
      <c r="AI39" s="42">
        <f t="shared" si="25"/>
        <v>0.94120265910268452</v>
      </c>
      <c r="AJ39" s="65">
        <f t="shared" si="26"/>
        <v>0.25631110974506688</v>
      </c>
      <c r="AK39" s="43">
        <v>10</v>
      </c>
      <c r="AL39" s="43">
        <v>18</v>
      </c>
    </row>
    <row r="40" spans="1:38" ht="36" customHeight="1" x14ac:dyDescent="0.25">
      <c r="A40" s="34" t="s">
        <v>158</v>
      </c>
      <c r="B40" s="35">
        <v>16</v>
      </c>
      <c r="C40" s="36">
        <v>39</v>
      </c>
      <c r="D40" s="37"/>
      <c r="E40" s="37">
        <v>7</v>
      </c>
      <c r="F40" s="37">
        <v>40</v>
      </c>
      <c r="G40" s="38">
        <v>1093</v>
      </c>
      <c r="H40" s="35" t="s">
        <v>74</v>
      </c>
      <c r="I40" s="35" t="s">
        <v>135</v>
      </c>
      <c r="J40" s="35" t="s">
        <v>139</v>
      </c>
      <c r="K40" s="35" t="s">
        <v>75</v>
      </c>
      <c r="L40" s="39">
        <v>43138</v>
      </c>
      <c r="M40" s="40">
        <v>58459846</v>
      </c>
      <c r="N40" s="40">
        <v>32573308</v>
      </c>
      <c r="O40" s="40">
        <v>25886538</v>
      </c>
      <c r="P40" s="41">
        <v>25</v>
      </c>
      <c r="Q40" s="40">
        <v>20184790.169999998</v>
      </c>
      <c r="R40" s="40">
        <v>19591914.43</v>
      </c>
      <c r="S40" s="40">
        <v>18564072.809999999</v>
      </c>
      <c r="T40" s="42">
        <f t="shared" si="18"/>
        <v>0.34527614338908791</v>
      </c>
      <c r="U40" s="42">
        <f t="shared" si="19"/>
        <v>0.97062759954368161</v>
      </c>
      <c r="V40" s="65">
        <f t="shared" si="20"/>
        <v>0.91970600901223043</v>
      </c>
      <c r="W40" s="41">
        <v>14</v>
      </c>
      <c r="X40" s="40">
        <v>4104023.87</v>
      </c>
      <c r="Y40" s="40">
        <v>3927280.3600000003</v>
      </c>
      <c r="Z40" s="40">
        <v>3316386.0000000009</v>
      </c>
      <c r="AA40" s="42">
        <f t="shared" si="21"/>
        <v>0.12599346280703208</v>
      </c>
      <c r="AB40" s="42">
        <f t="shared" si="22"/>
        <v>0.95693409307582811</v>
      </c>
      <c r="AC40" s="65">
        <f t="shared" si="23"/>
        <v>0.80808155728392506</v>
      </c>
      <c r="AD40" s="41">
        <v>11</v>
      </c>
      <c r="AE40" s="40">
        <v>16080766.300000001</v>
      </c>
      <c r="AF40" s="40">
        <v>15664634.07</v>
      </c>
      <c r="AG40" s="40">
        <v>15247686.809999999</v>
      </c>
      <c r="AH40" s="42">
        <f t="shared" si="24"/>
        <v>0.62120188879640836</v>
      </c>
      <c r="AI40" s="42">
        <f t="shared" si="25"/>
        <v>0.97412236318613743</v>
      </c>
      <c r="AJ40" s="65">
        <f t="shared" si="26"/>
        <v>0.94819404284234876</v>
      </c>
      <c r="AK40" s="43">
        <v>10</v>
      </c>
      <c r="AL40" s="43">
        <v>19</v>
      </c>
    </row>
    <row r="41" spans="1:38" ht="36" customHeight="1" x14ac:dyDescent="0.25">
      <c r="A41" s="34" t="s">
        <v>158</v>
      </c>
      <c r="B41" s="35">
        <v>16</v>
      </c>
      <c r="C41" s="36">
        <v>40</v>
      </c>
      <c r="D41" s="37"/>
      <c r="E41" s="37">
        <v>8</v>
      </c>
      <c r="F41" s="37">
        <v>41</v>
      </c>
      <c r="G41" s="38">
        <v>1094</v>
      </c>
      <c r="H41" s="35" t="s">
        <v>76</v>
      </c>
      <c r="I41" s="35" t="s">
        <v>135</v>
      </c>
      <c r="J41" s="35" t="s">
        <v>139</v>
      </c>
      <c r="K41" s="35" t="s">
        <v>77</v>
      </c>
      <c r="L41" s="39">
        <v>43159</v>
      </c>
      <c r="M41" s="40">
        <v>35416200</v>
      </c>
      <c r="N41" s="40">
        <v>27335000</v>
      </c>
      <c r="O41" s="40">
        <v>8081200</v>
      </c>
      <c r="P41" s="41">
        <v>3</v>
      </c>
      <c r="Q41" s="40">
        <v>2774400</v>
      </c>
      <c r="R41" s="40">
        <v>2774400</v>
      </c>
      <c r="S41" s="40">
        <v>1917996.57</v>
      </c>
      <c r="T41" s="42">
        <f t="shared" si="18"/>
        <v>7.8337032205600829E-2</v>
      </c>
      <c r="U41" s="42">
        <f t="shared" si="19"/>
        <v>1</v>
      </c>
      <c r="V41" s="65">
        <f t="shared" si="20"/>
        <v>0.69131940960207616</v>
      </c>
      <c r="W41" s="41">
        <v>2</v>
      </c>
      <c r="X41" s="40">
        <v>2730200</v>
      </c>
      <c r="Y41" s="40">
        <v>2730200</v>
      </c>
      <c r="Z41" s="40">
        <v>1879138.53</v>
      </c>
      <c r="AA41" s="42">
        <f t="shared" si="21"/>
        <v>9.9879275653923544E-2</v>
      </c>
      <c r="AB41" s="42">
        <f t="shared" si="22"/>
        <v>1</v>
      </c>
      <c r="AC41" s="65">
        <f t="shared" si="23"/>
        <v>0.68827870851952244</v>
      </c>
      <c r="AD41" s="41">
        <v>1</v>
      </c>
      <c r="AE41" s="40">
        <v>44200</v>
      </c>
      <c r="AF41" s="40">
        <v>44200</v>
      </c>
      <c r="AG41" s="40">
        <v>38858.04</v>
      </c>
      <c r="AH41" s="42">
        <f t="shared" si="24"/>
        <v>5.469484729990595E-3</v>
      </c>
      <c r="AI41" s="42">
        <f t="shared" si="25"/>
        <v>1</v>
      </c>
      <c r="AJ41" s="65">
        <f t="shared" si="26"/>
        <v>0.8791411764705882</v>
      </c>
      <c r="AK41" s="43">
        <v>10</v>
      </c>
      <c r="AL41" s="43">
        <v>18</v>
      </c>
    </row>
    <row r="42" spans="1:38" ht="24" customHeight="1" x14ac:dyDescent="0.25">
      <c r="A42" s="34" t="s">
        <v>154</v>
      </c>
      <c r="B42" s="35">
        <v>14</v>
      </c>
      <c r="C42" s="36">
        <v>41</v>
      </c>
      <c r="D42" s="37"/>
      <c r="E42" s="37">
        <v>10</v>
      </c>
      <c r="F42" s="37">
        <v>42</v>
      </c>
      <c r="G42" s="38">
        <v>1019</v>
      </c>
      <c r="H42" s="35" t="s">
        <v>78</v>
      </c>
      <c r="I42" s="35" t="s">
        <v>135</v>
      </c>
      <c r="J42" s="35" t="s">
        <v>139</v>
      </c>
      <c r="K42" s="35" t="s">
        <v>79</v>
      </c>
      <c r="L42" s="39">
        <v>42859</v>
      </c>
      <c r="M42" s="40">
        <v>10500000</v>
      </c>
      <c r="N42" s="40">
        <v>7900000</v>
      </c>
      <c r="O42" s="40">
        <v>2600000</v>
      </c>
      <c r="P42" s="41">
        <v>7</v>
      </c>
      <c r="Q42" s="40">
        <v>7196513.6600000001</v>
      </c>
      <c r="R42" s="40">
        <v>5220305.2</v>
      </c>
      <c r="S42" s="40">
        <v>4993417.4000000004</v>
      </c>
      <c r="T42" s="42">
        <f t="shared" si="18"/>
        <v>0.68538225333333336</v>
      </c>
      <c r="U42" s="42">
        <f t="shared" si="19"/>
        <v>0.72539363456165529</v>
      </c>
      <c r="V42" s="65">
        <f t="shared" si="20"/>
        <v>0.69386617408296569</v>
      </c>
      <c r="W42" s="41">
        <v>6</v>
      </c>
      <c r="X42" s="40">
        <v>6797133.6600000001</v>
      </c>
      <c r="Y42" s="40">
        <v>4859924.5</v>
      </c>
      <c r="Z42" s="40">
        <v>4650240.7</v>
      </c>
      <c r="AA42" s="42">
        <f t="shared" si="21"/>
        <v>0.86039666582278485</v>
      </c>
      <c r="AB42" s="42">
        <f t="shared" si="22"/>
        <v>0.71499616501582819</v>
      </c>
      <c r="AC42" s="65">
        <f t="shared" si="23"/>
        <v>0.68414730864656859</v>
      </c>
      <c r="AD42" s="41">
        <v>1</v>
      </c>
      <c r="AE42" s="40">
        <v>399380</v>
      </c>
      <c r="AF42" s="40">
        <v>360380.7</v>
      </c>
      <c r="AG42" s="40">
        <v>343176.7</v>
      </c>
      <c r="AH42" s="42">
        <f t="shared" si="24"/>
        <v>0.15360769230769231</v>
      </c>
      <c r="AI42" s="42">
        <f t="shared" si="25"/>
        <v>0.90235039310931953</v>
      </c>
      <c r="AJ42" s="65">
        <f t="shared" si="26"/>
        <v>0.85927362411738195</v>
      </c>
      <c r="AK42" s="43">
        <v>4</v>
      </c>
      <c r="AL42" s="43">
        <v>8</v>
      </c>
    </row>
    <row r="43" spans="1:38" ht="24" customHeight="1" x14ac:dyDescent="0.25">
      <c r="A43" s="34" t="s">
        <v>154</v>
      </c>
      <c r="B43" s="35">
        <v>14</v>
      </c>
      <c r="C43" s="36">
        <v>42</v>
      </c>
      <c r="D43" s="37"/>
      <c r="E43" s="37">
        <v>11</v>
      </c>
      <c r="F43" s="37">
        <v>43</v>
      </c>
      <c r="G43" s="38">
        <v>1028</v>
      </c>
      <c r="H43" s="35" t="s">
        <v>80</v>
      </c>
      <c r="I43" s="35" t="s">
        <v>135</v>
      </c>
      <c r="J43" s="35" t="s">
        <v>139</v>
      </c>
      <c r="K43" s="35" t="s">
        <v>81</v>
      </c>
      <c r="L43" s="39">
        <v>42797</v>
      </c>
      <c r="M43" s="40">
        <v>8500000</v>
      </c>
      <c r="N43" s="40">
        <v>7000000</v>
      </c>
      <c r="O43" s="40">
        <v>1500000</v>
      </c>
      <c r="P43" s="41">
        <v>4</v>
      </c>
      <c r="Q43" s="40">
        <v>3621748.74</v>
      </c>
      <c r="R43" s="40">
        <v>2450315.7599999998</v>
      </c>
      <c r="S43" s="40">
        <v>1302456.0700000003</v>
      </c>
      <c r="T43" s="42">
        <f t="shared" si="18"/>
        <v>0.42608808705882356</v>
      </c>
      <c r="U43" s="42">
        <f t="shared" si="19"/>
        <v>0.67655597776227838</v>
      </c>
      <c r="V43" s="65">
        <f t="shared" si="20"/>
        <v>0.35962076982734043</v>
      </c>
      <c r="W43" s="41">
        <v>4</v>
      </c>
      <c r="X43" s="40">
        <v>3621748.74</v>
      </c>
      <c r="Y43" s="40">
        <v>2450315.7599999998</v>
      </c>
      <c r="Z43" s="40">
        <v>1302456.0700000003</v>
      </c>
      <c r="AA43" s="42">
        <f t="shared" si="21"/>
        <v>0.51739267714285719</v>
      </c>
      <c r="AB43" s="42">
        <f t="shared" si="22"/>
        <v>0.67655597776227838</v>
      </c>
      <c r="AC43" s="65">
        <f t="shared" si="23"/>
        <v>0.35962076982734043</v>
      </c>
      <c r="AD43" s="41">
        <v>0</v>
      </c>
      <c r="AE43" s="40">
        <v>0</v>
      </c>
      <c r="AF43" s="40">
        <v>0</v>
      </c>
      <c r="AG43" s="40">
        <v>0</v>
      </c>
      <c r="AH43" s="42">
        <f t="shared" si="24"/>
        <v>0</v>
      </c>
      <c r="AI43" s="42">
        <v>0</v>
      </c>
      <c r="AJ43" s="65">
        <v>0</v>
      </c>
      <c r="AK43" s="43">
        <v>5</v>
      </c>
      <c r="AL43" s="43">
        <v>7</v>
      </c>
    </row>
    <row r="44" spans="1:38" ht="60" customHeight="1" x14ac:dyDescent="0.25">
      <c r="A44" s="34" t="s">
        <v>154</v>
      </c>
      <c r="B44" s="35">
        <v>14</v>
      </c>
      <c r="C44" s="36">
        <v>43</v>
      </c>
      <c r="D44" s="37"/>
      <c r="E44" s="37">
        <v>9</v>
      </c>
      <c r="F44" s="37">
        <v>44</v>
      </c>
      <c r="G44" s="38">
        <v>1005</v>
      </c>
      <c r="H44" s="43" t="s">
        <v>82</v>
      </c>
      <c r="I44" s="35" t="s">
        <v>6</v>
      </c>
      <c r="J44" s="35" t="s">
        <v>139</v>
      </c>
      <c r="K44" s="35" t="s">
        <v>83</v>
      </c>
      <c r="L44" s="39">
        <v>42929</v>
      </c>
      <c r="M44" s="40">
        <v>39213700</v>
      </c>
      <c r="N44" s="40">
        <v>37413700</v>
      </c>
      <c r="O44" s="40">
        <v>1800000</v>
      </c>
      <c r="P44" s="41">
        <v>19</v>
      </c>
      <c r="Q44" s="40">
        <v>30250109.34</v>
      </c>
      <c r="R44" s="40">
        <v>20939079.050000004</v>
      </c>
      <c r="S44" s="40">
        <v>15685018.48</v>
      </c>
      <c r="T44" s="42">
        <f t="shared" si="18"/>
        <v>0.77141686043398094</v>
      </c>
      <c r="U44" s="42">
        <f t="shared" si="19"/>
        <v>0.69219845834778737</v>
      </c>
      <c r="V44" s="65">
        <f t="shared" si="20"/>
        <v>0.51851113342124533</v>
      </c>
      <c r="W44" s="41">
        <v>19</v>
      </c>
      <c r="X44" s="40">
        <v>30250109.34</v>
      </c>
      <c r="Y44" s="40">
        <v>20939079.050000004</v>
      </c>
      <c r="Z44" s="40">
        <v>15685018.48</v>
      </c>
      <c r="AA44" s="42">
        <f t="shared" si="21"/>
        <v>0.80853028008456795</v>
      </c>
      <c r="AB44" s="42">
        <f t="shared" si="22"/>
        <v>0.69219845834778737</v>
      </c>
      <c r="AC44" s="65">
        <f t="shared" si="23"/>
        <v>0.51851113342124533</v>
      </c>
      <c r="AD44" s="41">
        <v>0</v>
      </c>
      <c r="AE44" s="40">
        <v>0</v>
      </c>
      <c r="AF44" s="40">
        <v>0</v>
      </c>
      <c r="AG44" s="40">
        <v>0</v>
      </c>
      <c r="AH44" s="42">
        <f t="shared" si="24"/>
        <v>0</v>
      </c>
      <c r="AI44" s="42">
        <v>0</v>
      </c>
      <c r="AJ44" s="65">
        <v>0</v>
      </c>
      <c r="AK44" s="43">
        <v>7</v>
      </c>
      <c r="AL44" s="43">
        <v>10</v>
      </c>
    </row>
    <row r="45" spans="1:38" ht="24" customHeight="1" x14ac:dyDescent="0.25">
      <c r="A45" s="34" t="s">
        <v>155</v>
      </c>
      <c r="B45" s="35">
        <v>17</v>
      </c>
      <c r="C45" s="36">
        <v>44</v>
      </c>
      <c r="D45" s="37"/>
      <c r="E45" s="37">
        <v>52</v>
      </c>
      <c r="F45" s="37">
        <v>45</v>
      </c>
      <c r="G45" s="38">
        <v>1090</v>
      </c>
      <c r="H45" s="35" t="s">
        <v>116</v>
      </c>
      <c r="I45" s="35" t="s">
        <v>135</v>
      </c>
      <c r="J45" s="35" t="s">
        <v>139</v>
      </c>
      <c r="K45" s="35" t="s">
        <v>84</v>
      </c>
      <c r="L45" s="39">
        <v>43027</v>
      </c>
      <c r="M45" s="40">
        <v>5350624</v>
      </c>
      <c r="N45" s="40">
        <v>5050624</v>
      </c>
      <c r="O45" s="40">
        <v>300000</v>
      </c>
      <c r="P45" s="41">
        <v>2</v>
      </c>
      <c r="Q45" s="40">
        <v>2799677.24</v>
      </c>
      <c r="R45" s="40">
        <v>2799677.24</v>
      </c>
      <c r="S45" s="40">
        <v>1295013.45</v>
      </c>
      <c r="T45" s="42">
        <f t="shared" si="18"/>
        <v>0.52324312827812236</v>
      </c>
      <c r="U45" s="42">
        <f t="shared" si="19"/>
        <v>1</v>
      </c>
      <c r="V45" s="65">
        <f t="shared" si="20"/>
        <v>0.46255812330709944</v>
      </c>
      <c r="W45" s="41">
        <v>2</v>
      </c>
      <c r="X45" s="40">
        <v>2799677.24</v>
      </c>
      <c r="Y45" s="40">
        <v>2799677.24</v>
      </c>
      <c r="Z45" s="40">
        <v>1295013.45</v>
      </c>
      <c r="AA45" s="42">
        <f t="shared" si="21"/>
        <v>0.55432303810380668</v>
      </c>
      <c r="AB45" s="42">
        <f t="shared" si="22"/>
        <v>1</v>
      </c>
      <c r="AC45" s="65">
        <f t="shared" si="23"/>
        <v>0.46255812330709944</v>
      </c>
      <c r="AD45" s="41">
        <v>0</v>
      </c>
      <c r="AE45" s="40">
        <v>0</v>
      </c>
      <c r="AF45" s="40">
        <v>0</v>
      </c>
      <c r="AG45" s="40">
        <v>0</v>
      </c>
      <c r="AH45" s="42">
        <f t="shared" si="24"/>
        <v>0</v>
      </c>
      <c r="AI45" s="42">
        <v>0</v>
      </c>
      <c r="AJ45" s="65">
        <v>0</v>
      </c>
      <c r="AK45" s="43">
        <v>4</v>
      </c>
      <c r="AL45" s="43">
        <v>4</v>
      </c>
    </row>
    <row r="46" spans="1:38" ht="24" customHeight="1" x14ac:dyDescent="0.25">
      <c r="A46" s="34" t="s">
        <v>153</v>
      </c>
      <c r="B46" s="35">
        <v>15</v>
      </c>
      <c r="C46" s="36">
        <v>45</v>
      </c>
      <c r="D46" s="37"/>
      <c r="E46" s="37">
        <v>47</v>
      </c>
      <c r="F46" s="37">
        <v>46</v>
      </c>
      <c r="G46" s="38">
        <v>1026</v>
      </c>
      <c r="H46" s="35" t="s">
        <v>85</v>
      </c>
      <c r="I46" s="35" t="s">
        <v>135</v>
      </c>
      <c r="J46" s="35" t="s">
        <v>139</v>
      </c>
      <c r="K46" s="35" t="s">
        <v>86</v>
      </c>
      <c r="L46" s="39">
        <v>42804</v>
      </c>
      <c r="M46" s="40">
        <v>16050167</v>
      </c>
      <c r="N46" s="40">
        <v>14737667</v>
      </c>
      <c r="O46" s="40">
        <v>1312500</v>
      </c>
      <c r="P46" s="41">
        <v>672</v>
      </c>
      <c r="Q46" s="40">
        <v>15661779.370000005</v>
      </c>
      <c r="R46" s="40">
        <v>12510097.740000002</v>
      </c>
      <c r="S46" s="40">
        <v>8342505.9100000039</v>
      </c>
      <c r="T46" s="42">
        <f t="shared" si="18"/>
        <v>0.97580164555297177</v>
      </c>
      <c r="U46" s="42">
        <f t="shared" si="19"/>
        <v>0.79876605617130447</v>
      </c>
      <c r="V46" s="65">
        <f t="shared" si="20"/>
        <v>0.53266654528284296</v>
      </c>
      <c r="W46" s="41">
        <v>672</v>
      </c>
      <c r="X46" s="40">
        <v>15661779.370000005</v>
      </c>
      <c r="Y46" s="40">
        <v>12510097.740000002</v>
      </c>
      <c r="Z46" s="40">
        <v>8342505.9100000039</v>
      </c>
      <c r="AA46" s="42">
        <f t="shared" si="21"/>
        <v>1.0627041152442924</v>
      </c>
      <c r="AB46" s="42">
        <f t="shared" si="22"/>
        <v>0.79876605617130447</v>
      </c>
      <c r="AC46" s="65">
        <f t="shared" si="23"/>
        <v>0.53266654528284296</v>
      </c>
      <c r="AD46" s="41">
        <v>0</v>
      </c>
      <c r="AE46" s="40">
        <v>0</v>
      </c>
      <c r="AF46" s="40">
        <v>0</v>
      </c>
      <c r="AG46" s="40">
        <v>0</v>
      </c>
      <c r="AH46" s="42">
        <f t="shared" si="24"/>
        <v>0</v>
      </c>
      <c r="AI46" s="42">
        <v>0</v>
      </c>
      <c r="AJ46" s="65">
        <v>0</v>
      </c>
      <c r="AK46" s="43">
        <v>6</v>
      </c>
      <c r="AL46" s="43">
        <v>10</v>
      </c>
    </row>
    <row r="47" spans="1:38" ht="36" customHeight="1" x14ac:dyDescent="0.25">
      <c r="A47" s="34" t="s">
        <v>153</v>
      </c>
      <c r="B47" s="35">
        <v>15</v>
      </c>
      <c r="C47" s="36">
        <v>46</v>
      </c>
      <c r="D47" s="37"/>
      <c r="E47" s="37">
        <v>48</v>
      </c>
      <c r="F47" s="37">
        <v>47</v>
      </c>
      <c r="G47" s="38">
        <v>1027</v>
      </c>
      <c r="H47" s="35" t="s">
        <v>87</v>
      </c>
      <c r="I47" s="35" t="s">
        <v>135</v>
      </c>
      <c r="J47" s="35" t="s">
        <v>139</v>
      </c>
      <c r="K47" s="35" t="s">
        <v>88</v>
      </c>
      <c r="L47" s="39">
        <v>42804</v>
      </c>
      <c r="M47" s="40">
        <v>10683445</v>
      </c>
      <c r="N47" s="40">
        <v>9808445</v>
      </c>
      <c r="O47" s="40">
        <v>875000</v>
      </c>
      <c r="P47" s="41">
        <v>30</v>
      </c>
      <c r="Q47" s="40">
        <v>4014772.3400000003</v>
      </c>
      <c r="R47" s="40">
        <v>2887295.61</v>
      </c>
      <c r="S47" s="40">
        <v>2526692.54</v>
      </c>
      <c r="T47" s="42">
        <f t="shared" si="18"/>
        <v>0.37579379497905407</v>
      </c>
      <c r="U47" s="42">
        <f t="shared" si="19"/>
        <v>0.71916795411617274</v>
      </c>
      <c r="V47" s="65">
        <f t="shared" si="20"/>
        <v>0.62934889603229649</v>
      </c>
      <c r="W47" s="41">
        <v>30</v>
      </c>
      <c r="X47" s="40">
        <v>4014772.3400000003</v>
      </c>
      <c r="Y47" s="40">
        <v>2887295.61</v>
      </c>
      <c r="Z47" s="40">
        <v>2526692.54</v>
      </c>
      <c r="AA47" s="42">
        <f t="shared" si="21"/>
        <v>0.40931792348328411</v>
      </c>
      <c r="AB47" s="42">
        <f t="shared" si="22"/>
        <v>0.71916795411617274</v>
      </c>
      <c r="AC47" s="65">
        <f t="shared" si="23"/>
        <v>0.62934889603229649</v>
      </c>
      <c r="AD47" s="41">
        <v>0</v>
      </c>
      <c r="AE47" s="40">
        <v>0</v>
      </c>
      <c r="AF47" s="40">
        <v>0</v>
      </c>
      <c r="AG47" s="40">
        <v>0</v>
      </c>
      <c r="AH47" s="42">
        <f t="shared" si="24"/>
        <v>0</v>
      </c>
      <c r="AI47" s="42">
        <v>0</v>
      </c>
      <c r="AJ47" s="65">
        <v>0</v>
      </c>
      <c r="AK47" s="43">
        <v>6</v>
      </c>
      <c r="AL47" s="43">
        <v>10</v>
      </c>
    </row>
    <row r="48" spans="1:38" ht="24" customHeight="1" x14ac:dyDescent="0.25">
      <c r="A48" s="34" t="s">
        <v>153</v>
      </c>
      <c r="B48" s="35">
        <v>15</v>
      </c>
      <c r="C48" s="36">
        <v>47</v>
      </c>
      <c r="D48" s="37"/>
      <c r="E48" s="37">
        <v>50</v>
      </c>
      <c r="F48" s="37">
        <v>48</v>
      </c>
      <c r="G48" s="38">
        <v>1136</v>
      </c>
      <c r="H48" s="43" t="s">
        <v>89</v>
      </c>
      <c r="I48" s="35" t="s">
        <v>6</v>
      </c>
      <c r="J48" s="35" t="s">
        <v>130</v>
      </c>
      <c r="K48" s="35" t="s">
        <v>90</v>
      </c>
      <c r="L48" s="39">
        <v>43368</v>
      </c>
      <c r="M48" s="40">
        <v>13850000</v>
      </c>
      <c r="N48" s="40">
        <v>13850000</v>
      </c>
      <c r="O48" s="44" t="s">
        <v>177</v>
      </c>
      <c r="P48" s="41">
        <v>5</v>
      </c>
      <c r="Q48" s="40">
        <v>3070717.58</v>
      </c>
      <c r="R48" s="40">
        <v>3005702.48</v>
      </c>
      <c r="S48" s="40">
        <v>2575081.41</v>
      </c>
      <c r="T48" s="42">
        <f t="shared" si="18"/>
        <v>0.2217124606498195</v>
      </c>
      <c r="U48" s="42">
        <f t="shared" si="19"/>
        <v>0.97882739186975309</v>
      </c>
      <c r="V48" s="65">
        <f t="shared" si="20"/>
        <v>0.83859272072816282</v>
      </c>
      <c r="W48" s="41">
        <v>5</v>
      </c>
      <c r="X48" s="40">
        <v>3070717.58</v>
      </c>
      <c r="Y48" s="40">
        <v>3005702.48</v>
      </c>
      <c r="Z48" s="40">
        <v>2575081.41</v>
      </c>
      <c r="AA48" s="42">
        <f t="shared" si="21"/>
        <v>0.2217124606498195</v>
      </c>
      <c r="AB48" s="42">
        <f t="shared" si="22"/>
        <v>0.97882739186975309</v>
      </c>
      <c r="AC48" s="65">
        <f t="shared" si="23"/>
        <v>0.83859272072816282</v>
      </c>
      <c r="AD48" s="44" t="s">
        <v>177</v>
      </c>
      <c r="AE48" s="44" t="s">
        <v>177</v>
      </c>
      <c r="AF48" s="44" t="s">
        <v>177</v>
      </c>
      <c r="AG48" s="44" t="s">
        <v>177</v>
      </c>
      <c r="AH48" s="44" t="s">
        <v>177</v>
      </c>
      <c r="AI48" s="44" t="s">
        <v>177</v>
      </c>
      <c r="AJ48" s="44" t="s">
        <v>177</v>
      </c>
      <c r="AK48" s="43">
        <v>6</v>
      </c>
      <c r="AL48" s="43">
        <v>10</v>
      </c>
    </row>
    <row r="49" spans="1:38" ht="24" customHeight="1" x14ac:dyDescent="0.25">
      <c r="A49" s="34" t="s">
        <v>153</v>
      </c>
      <c r="B49" s="35">
        <v>15</v>
      </c>
      <c r="C49" s="36">
        <v>48</v>
      </c>
      <c r="D49" s="37"/>
      <c r="E49" s="37">
        <v>51</v>
      </c>
      <c r="F49" s="37">
        <v>49</v>
      </c>
      <c r="G49" s="38">
        <v>1137</v>
      </c>
      <c r="H49" s="43" t="s">
        <v>91</v>
      </c>
      <c r="I49" s="35" t="s">
        <v>6</v>
      </c>
      <c r="J49" s="35" t="s">
        <v>130</v>
      </c>
      <c r="K49" s="35" t="s">
        <v>92</v>
      </c>
      <c r="L49" s="39">
        <v>43368</v>
      </c>
      <c r="M49" s="40">
        <v>12800000</v>
      </c>
      <c r="N49" s="40">
        <v>12800000</v>
      </c>
      <c r="O49" s="44" t="s">
        <v>177</v>
      </c>
      <c r="P49" s="41">
        <v>7</v>
      </c>
      <c r="Q49" s="40">
        <v>4609522.3500000006</v>
      </c>
      <c r="R49" s="40">
        <v>3815343.2700000005</v>
      </c>
      <c r="S49" s="40">
        <v>1599606.43</v>
      </c>
      <c r="T49" s="42">
        <f t="shared" si="18"/>
        <v>0.36011893359375002</v>
      </c>
      <c r="U49" s="42">
        <f t="shared" si="19"/>
        <v>0.82770902933142299</v>
      </c>
      <c r="V49" s="65">
        <f t="shared" si="20"/>
        <v>0.34702216597344404</v>
      </c>
      <c r="W49" s="41">
        <v>7</v>
      </c>
      <c r="X49" s="40">
        <v>4609522.3500000006</v>
      </c>
      <c r="Y49" s="40">
        <v>3815343.2700000005</v>
      </c>
      <c r="Z49" s="40">
        <v>1599606.43</v>
      </c>
      <c r="AA49" s="42">
        <f t="shared" si="21"/>
        <v>0.36011893359375002</v>
      </c>
      <c r="AB49" s="42">
        <f t="shared" si="22"/>
        <v>0.82770902933142299</v>
      </c>
      <c r="AC49" s="65">
        <f t="shared" si="23"/>
        <v>0.34702216597344404</v>
      </c>
      <c r="AD49" s="44" t="s">
        <v>177</v>
      </c>
      <c r="AE49" s="44" t="s">
        <v>177</v>
      </c>
      <c r="AF49" s="44" t="s">
        <v>177</v>
      </c>
      <c r="AG49" s="44" t="s">
        <v>177</v>
      </c>
      <c r="AH49" s="44" t="s">
        <v>177</v>
      </c>
      <c r="AI49" s="44" t="s">
        <v>177</v>
      </c>
      <c r="AJ49" s="44" t="s">
        <v>177</v>
      </c>
      <c r="AK49" s="43">
        <v>6</v>
      </c>
      <c r="AL49" s="43">
        <v>10</v>
      </c>
    </row>
    <row r="50" spans="1:38" ht="36" customHeight="1" x14ac:dyDescent="0.25">
      <c r="A50" s="34" t="s">
        <v>153</v>
      </c>
      <c r="B50" s="35">
        <v>15</v>
      </c>
      <c r="C50" s="36">
        <v>49</v>
      </c>
      <c r="D50" s="37"/>
      <c r="E50" s="37">
        <v>49</v>
      </c>
      <c r="F50" s="37">
        <v>50</v>
      </c>
      <c r="G50" s="38">
        <v>1135</v>
      </c>
      <c r="H50" s="43" t="s">
        <v>93</v>
      </c>
      <c r="I50" s="35" t="s">
        <v>6</v>
      </c>
      <c r="J50" s="35" t="s">
        <v>130</v>
      </c>
      <c r="K50" s="35" t="s">
        <v>94</v>
      </c>
      <c r="L50" s="39">
        <v>43368</v>
      </c>
      <c r="M50" s="40">
        <v>10400000</v>
      </c>
      <c r="N50" s="40">
        <v>10400000</v>
      </c>
      <c r="O50" s="44" t="s">
        <v>177</v>
      </c>
      <c r="P50" s="41">
        <v>11</v>
      </c>
      <c r="Q50" s="40">
        <v>4107010.45</v>
      </c>
      <c r="R50" s="40">
        <v>3450504.2600000002</v>
      </c>
      <c r="S50" s="40">
        <v>2434605.54</v>
      </c>
      <c r="T50" s="42">
        <f t="shared" si="18"/>
        <v>0.39490485096153849</v>
      </c>
      <c r="U50" s="42">
        <f t="shared" si="19"/>
        <v>0.84014986131822478</v>
      </c>
      <c r="V50" s="65">
        <f t="shared" si="20"/>
        <v>0.59279263338616539</v>
      </c>
      <c r="W50" s="41">
        <v>11</v>
      </c>
      <c r="X50" s="40">
        <v>4107010.45</v>
      </c>
      <c r="Y50" s="40">
        <v>3450504.2600000002</v>
      </c>
      <c r="Z50" s="40">
        <v>2434605.54</v>
      </c>
      <c r="AA50" s="42">
        <f t="shared" si="21"/>
        <v>0.39490485096153849</v>
      </c>
      <c r="AB50" s="42">
        <f t="shared" si="22"/>
        <v>0.84014986131822478</v>
      </c>
      <c r="AC50" s="65">
        <f t="shared" si="23"/>
        <v>0.59279263338616539</v>
      </c>
      <c r="AD50" s="44" t="s">
        <v>177</v>
      </c>
      <c r="AE50" s="44" t="s">
        <v>177</v>
      </c>
      <c r="AF50" s="44" t="s">
        <v>177</v>
      </c>
      <c r="AG50" s="44" t="s">
        <v>177</v>
      </c>
      <c r="AH50" s="44" t="s">
        <v>177</v>
      </c>
      <c r="AI50" s="44" t="s">
        <v>177</v>
      </c>
      <c r="AJ50" s="44" t="s">
        <v>177</v>
      </c>
      <c r="AK50" s="43">
        <v>5</v>
      </c>
      <c r="AL50" s="43">
        <v>9</v>
      </c>
    </row>
    <row r="51" spans="1:38" ht="48" x14ac:dyDescent="0.25">
      <c r="A51" s="34" t="s">
        <v>148</v>
      </c>
      <c r="B51" s="35">
        <v>6</v>
      </c>
      <c r="C51" s="45">
        <v>50</v>
      </c>
      <c r="D51" s="35">
        <v>51</v>
      </c>
      <c r="E51" s="37">
        <v>45</v>
      </c>
      <c r="F51" s="37">
        <v>51</v>
      </c>
      <c r="G51" s="38">
        <v>1128</v>
      </c>
      <c r="H51" s="35" t="s">
        <v>250</v>
      </c>
      <c r="I51" s="35" t="s">
        <v>95</v>
      </c>
      <c r="J51" s="35" t="s">
        <v>131</v>
      </c>
      <c r="K51" s="35" t="s">
        <v>96</v>
      </c>
      <c r="L51" s="39">
        <v>43091</v>
      </c>
      <c r="M51" s="40">
        <v>987350</v>
      </c>
      <c r="N51" s="44" t="s">
        <v>177</v>
      </c>
      <c r="O51" s="40">
        <v>987350</v>
      </c>
      <c r="P51" s="41">
        <v>5</v>
      </c>
      <c r="Q51" s="40">
        <v>850267.20000000007</v>
      </c>
      <c r="R51" s="40">
        <v>847499.70000000007</v>
      </c>
      <c r="S51" s="40">
        <v>478917.92</v>
      </c>
      <c r="T51" s="42">
        <f t="shared" si="18"/>
        <v>0.86116088519775158</v>
      </c>
      <c r="U51" s="42">
        <f t="shared" si="19"/>
        <v>0.99674514082161469</v>
      </c>
      <c r="V51" s="65">
        <f t="shared" si="20"/>
        <v>0.56325578594587666</v>
      </c>
      <c r="W51" s="46" t="s">
        <v>177</v>
      </c>
      <c r="X51" s="46" t="s">
        <v>177</v>
      </c>
      <c r="Y51" s="46" t="s">
        <v>177</v>
      </c>
      <c r="Z51" s="46" t="s">
        <v>177</v>
      </c>
      <c r="AA51" s="46" t="s">
        <v>177</v>
      </c>
      <c r="AB51" s="46" t="s">
        <v>177</v>
      </c>
      <c r="AC51" s="46" t="s">
        <v>177</v>
      </c>
      <c r="AD51" s="41">
        <v>5</v>
      </c>
      <c r="AE51" s="40">
        <v>850267.2</v>
      </c>
      <c r="AF51" s="40">
        <v>847499.7</v>
      </c>
      <c r="AG51" s="40">
        <v>478917.92</v>
      </c>
      <c r="AH51" s="42">
        <f t="shared" ref="AH51:AH60" si="27">AE51/O51</f>
        <v>0.86116088519775147</v>
      </c>
      <c r="AI51" s="42">
        <f t="shared" ref="AI51:AI60" si="28">AF51/AE51</f>
        <v>0.99674514082161469</v>
      </c>
      <c r="AJ51" s="65">
        <f t="shared" ref="AJ51:AJ60" si="29">AG51/AE51</f>
        <v>0.56325578594587677</v>
      </c>
      <c r="AK51" s="43">
        <v>1</v>
      </c>
      <c r="AL51" s="43">
        <v>1</v>
      </c>
    </row>
    <row r="52" spans="1:38" ht="36" x14ac:dyDescent="0.25">
      <c r="A52" s="34" t="s">
        <v>148</v>
      </c>
      <c r="B52" s="35">
        <v>6</v>
      </c>
      <c r="C52" s="45">
        <v>52</v>
      </c>
      <c r="D52" s="35"/>
      <c r="E52" s="35">
        <v>44</v>
      </c>
      <c r="F52" s="37">
        <v>52</v>
      </c>
      <c r="G52" s="47">
        <v>1127</v>
      </c>
      <c r="H52" s="35" t="s">
        <v>118</v>
      </c>
      <c r="I52" s="35" t="s">
        <v>95</v>
      </c>
      <c r="J52" s="35" t="s">
        <v>131</v>
      </c>
      <c r="K52" s="35" t="s">
        <v>97</v>
      </c>
      <c r="L52" s="39">
        <v>43090</v>
      </c>
      <c r="M52" s="48">
        <v>317450</v>
      </c>
      <c r="N52" s="44" t="s">
        <v>177</v>
      </c>
      <c r="O52" s="40">
        <v>317450</v>
      </c>
      <c r="P52" s="49">
        <v>4</v>
      </c>
      <c r="Q52" s="48">
        <v>268211.12</v>
      </c>
      <c r="R52" s="48">
        <v>252188.31</v>
      </c>
      <c r="S52" s="48">
        <v>252188.31</v>
      </c>
      <c r="T52" s="42">
        <f t="shared" si="18"/>
        <v>0.84489248700582764</v>
      </c>
      <c r="U52" s="42">
        <f t="shared" si="19"/>
        <v>0.94026045601688701</v>
      </c>
      <c r="V52" s="65">
        <f t="shared" si="20"/>
        <v>0.94026045601688701</v>
      </c>
      <c r="W52" s="46" t="s">
        <v>177</v>
      </c>
      <c r="X52" s="46" t="s">
        <v>177</v>
      </c>
      <c r="Y52" s="46" t="s">
        <v>177</v>
      </c>
      <c r="Z52" s="46" t="s">
        <v>177</v>
      </c>
      <c r="AA52" s="46" t="s">
        <v>177</v>
      </c>
      <c r="AB52" s="46" t="s">
        <v>177</v>
      </c>
      <c r="AC52" s="46" t="s">
        <v>177</v>
      </c>
      <c r="AD52" s="41">
        <v>4</v>
      </c>
      <c r="AE52" s="40">
        <v>268211.12</v>
      </c>
      <c r="AF52" s="40">
        <v>252188.31</v>
      </c>
      <c r="AG52" s="40">
        <v>252188.31</v>
      </c>
      <c r="AH52" s="42">
        <f t="shared" si="27"/>
        <v>0.84489248700582764</v>
      </c>
      <c r="AI52" s="42">
        <f t="shared" si="28"/>
        <v>0.94026045601688701</v>
      </c>
      <c r="AJ52" s="65">
        <f t="shared" si="29"/>
        <v>0.94026045601688701</v>
      </c>
      <c r="AK52" s="50">
        <v>1</v>
      </c>
      <c r="AL52" s="50">
        <v>1</v>
      </c>
    </row>
    <row r="53" spans="1:38" ht="36" x14ac:dyDescent="0.25">
      <c r="A53" s="34" t="s">
        <v>148</v>
      </c>
      <c r="B53" s="35">
        <v>6</v>
      </c>
      <c r="C53" s="45">
        <v>53</v>
      </c>
      <c r="D53" s="35"/>
      <c r="E53" s="35">
        <v>46</v>
      </c>
      <c r="F53" s="37">
        <v>53</v>
      </c>
      <c r="G53" s="47">
        <v>1129</v>
      </c>
      <c r="H53" s="35" t="s">
        <v>119</v>
      </c>
      <c r="I53" s="35" t="s">
        <v>95</v>
      </c>
      <c r="J53" s="35" t="s">
        <v>131</v>
      </c>
      <c r="K53" s="35" t="s">
        <v>98</v>
      </c>
      <c r="L53" s="39">
        <v>43090</v>
      </c>
      <c r="M53" s="48">
        <v>441350</v>
      </c>
      <c r="N53" s="44" t="s">
        <v>177</v>
      </c>
      <c r="O53" s="40">
        <v>441350</v>
      </c>
      <c r="P53" s="49">
        <v>4</v>
      </c>
      <c r="Q53" s="48">
        <v>378664</v>
      </c>
      <c r="R53" s="48">
        <v>378664</v>
      </c>
      <c r="S53" s="48"/>
      <c r="T53" s="42">
        <f t="shared" si="18"/>
        <v>0.8579675994108984</v>
      </c>
      <c r="U53" s="42">
        <f t="shared" si="19"/>
        <v>1</v>
      </c>
      <c r="V53" s="65">
        <f t="shared" si="20"/>
        <v>0</v>
      </c>
      <c r="W53" s="46" t="s">
        <v>177</v>
      </c>
      <c r="X53" s="46" t="s">
        <v>177</v>
      </c>
      <c r="Y53" s="46" t="s">
        <v>177</v>
      </c>
      <c r="Z53" s="46" t="s">
        <v>177</v>
      </c>
      <c r="AA53" s="46" t="s">
        <v>177</v>
      </c>
      <c r="AB53" s="46" t="s">
        <v>177</v>
      </c>
      <c r="AC53" s="46" t="s">
        <v>177</v>
      </c>
      <c r="AD53" s="41">
        <v>4</v>
      </c>
      <c r="AE53" s="40">
        <v>378664</v>
      </c>
      <c r="AF53" s="40">
        <v>378664</v>
      </c>
      <c r="AG53" s="40">
        <v>0</v>
      </c>
      <c r="AH53" s="42">
        <f t="shared" si="27"/>
        <v>0.8579675994108984</v>
      </c>
      <c r="AI53" s="42">
        <f t="shared" si="28"/>
        <v>1</v>
      </c>
      <c r="AJ53" s="65">
        <f t="shared" si="29"/>
        <v>0</v>
      </c>
      <c r="AK53" s="50">
        <v>1</v>
      </c>
      <c r="AL53" s="50">
        <v>1</v>
      </c>
    </row>
    <row r="54" spans="1:38" ht="36" x14ac:dyDescent="0.25">
      <c r="A54" s="34" t="s">
        <v>148</v>
      </c>
      <c r="B54" s="35">
        <v>6</v>
      </c>
      <c r="C54" s="45">
        <v>54</v>
      </c>
      <c r="D54" s="35"/>
      <c r="E54" s="35">
        <v>40</v>
      </c>
      <c r="F54" s="37">
        <v>54</v>
      </c>
      <c r="G54" s="47">
        <v>1065</v>
      </c>
      <c r="H54" s="35" t="s">
        <v>120</v>
      </c>
      <c r="I54" s="35" t="s">
        <v>95</v>
      </c>
      <c r="J54" s="35" t="s">
        <v>131</v>
      </c>
      <c r="K54" s="35" t="s">
        <v>99</v>
      </c>
      <c r="L54" s="39">
        <v>43090</v>
      </c>
      <c r="M54" s="48">
        <v>1900000</v>
      </c>
      <c r="N54" s="44" t="s">
        <v>177</v>
      </c>
      <c r="O54" s="40">
        <v>1900000</v>
      </c>
      <c r="P54" s="49">
        <v>1</v>
      </c>
      <c r="Q54" s="48">
        <v>40941.699999999997</v>
      </c>
      <c r="R54" s="48">
        <v>40941.699999999997</v>
      </c>
      <c r="S54" s="48">
        <v>40941.699999999997</v>
      </c>
      <c r="T54" s="42">
        <f t="shared" si="18"/>
        <v>2.1548263157894737E-2</v>
      </c>
      <c r="U54" s="42">
        <f t="shared" si="19"/>
        <v>1</v>
      </c>
      <c r="V54" s="65">
        <f t="shared" si="20"/>
        <v>1</v>
      </c>
      <c r="W54" s="46" t="s">
        <v>177</v>
      </c>
      <c r="X54" s="46" t="s">
        <v>177</v>
      </c>
      <c r="Y54" s="46" t="s">
        <v>177</v>
      </c>
      <c r="Z54" s="46" t="s">
        <v>177</v>
      </c>
      <c r="AA54" s="46" t="s">
        <v>177</v>
      </c>
      <c r="AB54" s="46" t="s">
        <v>177</v>
      </c>
      <c r="AC54" s="46" t="s">
        <v>177</v>
      </c>
      <c r="AD54" s="41">
        <v>1</v>
      </c>
      <c r="AE54" s="40">
        <v>40941.699999999997</v>
      </c>
      <c r="AF54" s="40">
        <v>40941.699999999997</v>
      </c>
      <c r="AG54" s="40">
        <v>40941.699999999997</v>
      </c>
      <c r="AH54" s="42">
        <f t="shared" si="27"/>
        <v>2.1548263157894737E-2</v>
      </c>
      <c r="AI54" s="42">
        <f t="shared" si="28"/>
        <v>1</v>
      </c>
      <c r="AJ54" s="65">
        <f t="shared" si="29"/>
        <v>1</v>
      </c>
      <c r="AK54" s="50">
        <v>1</v>
      </c>
      <c r="AL54" s="50">
        <v>1</v>
      </c>
    </row>
    <row r="55" spans="1:38" ht="36" x14ac:dyDescent="0.25">
      <c r="A55" s="34" t="s">
        <v>148</v>
      </c>
      <c r="B55" s="35">
        <v>6</v>
      </c>
      <c r="C55" s="45">
        <v>55</v>
      </c>
      <c r="D55" s="35"/>
      <c r="E55" s="35">
        <v>41</v>
      </c>
      <c r="F55" s="37">
        <v>55</v>
      </c>
      <c r="G55" s="47">
        <v>1124</v>
      </c>
      <c r="H55" s="35" t="s">
        <v>121</v>
      </c>
      <c r="I55" s="35" t="s">
        <v>95</v>
      </c>
      <c r="J55" s="35" t="s">
        <v>131</v>
      </c>
      <c r="K55" s="35" t="s">
        <v>100</v>
      </c>
      <c r="L55" s="39">
        <v>43091</v>
      </c>
      <c r="M55" s="48">
        <v>588350</v>
      </c>
      <c r="N55" s="44" t="s">
        <v>177</v>
      </c>
      <c r="O55" s="40">
        <v>588350</v>
      </c>
      <c r="P55" s="49">
        <v>2</v>
      </c>
      <c r="Q55" s="48">
        <v>504108.5</v>
      </c>
      <c r="R55" s="48">
        <v>504108.5</v>
      </c>
      <c r="S55" s="48">
        <v>208866.67</v>
      </c>
      <c r="T55" s="42">
        <f t="shared" si="18"/>
        <v>0.85681737061273056</v>
      </c>
      <c r="U55" s="42">
        <f t="shared" si="19"/>
        <v>1</v>
      </c>
      <c r="V55" s="65">
        <f t="shared" si="20"/>
        <v>0.41432880024835927</v>
      </c>
      <c r="W55" s="46" t="s">
        <v>177</v>
      </c>
      <c r="X55" s="46" t="s">
        <v>177</v>
      </c>
      <c r="Y55" s="46" t="s">
        <v>177</v>
      </c>
      <c r="Z55" s="46" t="s">
        <v>177</v>
      </c>
      <c r="AA55" s="46" t="s">
        <v>177</v>
      </c>
      <c r="AB55" s="46" t="s">
        <v>177</v>
      </c>
      <c r="AC55" s="46" t="s">
        <v>177</v>
      </c>
      <c r="AD55" s="41">
        <v>2</v>
      </c>
      <c r="AE55" s="40">
        <v>504108.5</v>
      </c>
      <c r="AF55" s="40">
        <v>504108.5</v>
      </c>
      <c r="AG55" s="40">
        <v>208866.67</v>
      </c>
      <c r="AH55" s="42">
        <f t="shared" si="27"/>
        <v>0.85681737061273056</v>
      </c>
      <c r="AI55" s="42">
        <f t="shared" si="28"/>
        <v>1</v>
      </c>
      <c r="AJ55" s="65">
        <f t="shared" si="29"/>
        <v>0.41432880024835927</v>
      </c>
      <c r="AK55" s="50">
        <v>1</v>
      </c>
      <c r="AL55" s="50">
        <v>1</v>
      </c>
    </row>
    <row r="56" spans="1:38" ht="36" x14ac:dyDescent="0.25">
      <c r="A56" s="34" t="s">
        <v>148</v>
      </c>
      <c r="B56" s="35">
        <v>6</v>
      </c>
      <c r="C56" s="45">
        <v>56</v>
      </c>
      <c r="D56" s="35"/>
      <c r="E56" s="35">
        <v>43</v>
      </c>
      <c r="F56" s="37">
        <v>56</v>
      </c>
      <c r="G56" s="47">
        <v>1126</v>
      </c>
      <c r="H56" s="35" t="s">
        <v>122</v>
      </c>
      <c r="I56" s="35" t="s">
        <v>95</v>
      </c>
      <c r="J56" s="35" t="s">
        <v>131</v>
      </c>
      <c r="K56" s="35" t="s">
        <v>101</v>
      </c>
      <c r="L56" s="39">
        <v>43090</v>
      </c>
      <c r="M56" s="48">
        <v>527100</v>
      </c>
      <c r="N56" s="44" t="s">
        <v>177</v>
      </c>
      <c r="O56" s="40">
        <v>527100</v>
      </c>
      <c r="P56" s="49">
        <v>2</v>
      </c>
      <c r="Q56" s="48">
        <v>447484.82</v>
      </c>
      <c r="R56" s="48">
        <v>447484.82</v>
      </c>
      <c r="S56" s="48">
        <v>447484.82</v>
      </c>
      <c r="T56" s="42">
        <f t="shared" si="18"/>
        <v>0.848956213242269</v>
      </c>
      <c r="U56" s="42">
        <f t="shared" si="19"/>
        <v>1</v>
      </c>
      <c r="V56" s="65">
        <f t="shared" si="20"/>
        <v>1</v>
      </c>
      <c r="W56" s="46" t="s">
        <v>177</v>
      </c>
      <c r="X56" s="46" t="s">
        <v>177</v>
      </c>
      <c r="Y56" s="46" t="s">
        <v>177</v>
      </c>
      <c r="Z56" s="46" t="s">
        <v>177</v>
      </c>
      <c r="AA56" s="46" t="s">
        <v>177</v>
      </c>
      <c r="AB56" s="46" t="s">
        <v>177</v>
      </c>
      <c r="AC56" s="46" t="s">
        <v>177</v>
      </c>
      <c r="AD56" s="41">
        <v>2</v>
      </c>
      <c r="AE56" s="40">
        <v>447484.82</v>
      </c>
      <c r="AF56" s="40">
        <v>447484.82</v>
      </c>
      <c r="AG56" s="40">
        <v>447484.82</v>
      </c>
      <c r="AH56" s="42">
        <f t="shared" si="27"/>
        <v>0.848956213242269</v>
      </c>
      <c r="AI56" s="42">
        <f t="shared" si="28"/>
        <v>1</v>
      </c>
      <c r="AJ56" s="65">
        <f t="shared" si="29"/>
        <v>1</v>
      </c>
      <c r="AK56" s="50">
        <v>1</v>
      </c>
      <c r="AL56" s="50">
        <v>1</v>
      </c>
    </row>
    <row r="57" spans="1:38" ht="72" customHeight="1" x14ac:dyDescent="0.25">
      <c r="A57" s="34" t="s">
        <v>150</v>
      </c>
      <c r="B57" s="35">
        <v>8</v>
      </c>
      <c r="C57" s="45">
        <v>57</v>
      </c>
      <c r="D57" s="35"/>
      <c r="E57" s="35">
        <v>24</v>
      </c>
      <c r="F57" s="35">
        <v>58</v>
      </c>
      <c r="G57" s="47">
        <v>1132</v>
      </c>
      <c r="H57" s="35" t="s">
        <v>102</v>
      </c>
      <c r="I57" s="35" t="s">
        <v>95</v>
      </c>
      <c r="J57" s="35" t="s">
        <v>131</v>
      </c>
      <c r="K57" s="35" t="s">
        <v>103</v>
      </c>
      <c r="L57" s="39">
        <v>43097</v>
      </c>
      <c r="M57" s="48">
        <v>1000000</v>
      </c>
      <c r="N57" s="44" t="s">
        <v>177</v>
      </c>
      <c r="O57" s="40">
        <v>1000000</v>
      </c>
      <c r="P57" s="49">
        <v>1</v>
      </c>
      <c r="Q57" s="48">
        <v>150000</v>
      </c>
      <c r="R57" s="48">
        <v>150000</v>
      </c>
      <c r="S57" s="48">
        <v>20466.04</v>
      </c>
      <c r="T57" s="42">
        <f t="shared" si="18"/>
        <v>0.15</v>
      </c>
      <c r="U57" s="42">
        <f t="shared" si="19"/>
        <v>1</v>
      </c>
      <c r="V57" s="65">
        <f t="shared" si="20"/>
        <v>0.13644026666666667</v>
      </c>
      <c r="W57" s="46" t="s">
        <v>177</v>
      </c>
      <c r="X57" s="46" t="s">
        <v>177</v>
      </c>
      <c r="Y57" s="46" t="s">
        <v>177</v>
      </c>
      <c r="Z57" s="46" t="s">
        <v>177</v>
      </c>
      <c r="AA57" s="46" t="s">
        <v>177</v>
      </c>
      <c r="AB57" s="46" t="s">
        <v>177</v>
      </c>
      <c r="AC57" s="46" t="s">
        <v>177</v>
      </c>
      <c r="AD57" s="41">
        <v>1</v>
      </c>
      <c r="AE57" s="40">
        <v>150000</v>
      </c>
      <c r="AF57" s="40">
        <v>150000</v>
      </c>
      <c r="AG57" s="40">
        <v>20466.04</v>
      </c>
      <c r="AH57" s="42">
        <f t="shared" si="27"/>
        <v>0.15</v>
      </c>
      <c r="AI57" s="42">
        <f t="shared" si="28"/>
        <v>1</v>
      </c>
      <c r="AJ57" s="65">
        <f t="shared" si="29"/>
        <v>0.13644026666666667</v>
      </c>
      <c r="AK57" s="50">
        <v>1</v>
      </c>
      <c r="AL57" s="50">
        <v>1</v>
      </c>
    </row>
    <row r="58" spans="1:38" ht="60" customHeight="1" x14ac:dyDescent="0.25">
      <c r="A58" s="34" t="s">
        <v>150</v>
      </c>
      <c r="B58" s="35">
        <v>8</v>
      </c>
      <c r="C58" s="45">
        <v>58</v>
      </c>
      <c r="D58" s="35"/>
      <c r="E58" s="35">
        <v>25</v>
      </c>
      <c r="F58" s="35">
        <v>59</v>
      </c>
      <c r="G58" s="47">
        <v>1133</v>
      </c>
      <c r="H58" s="35" t="s">
        <v>104</v>
      </c>
      <c r="I58" s="35" t="s">
        <v>95</v>
      </c>
      <c r="J58" s="35" t="s">
        <v>131</v>
      </c>
      <c r="K58" s="35" t="s">
        <v>103</v>
      </c>
      <c r="L58" s="39">
        <v>43097</v>
      </c>
      <c r="M58" s="48">
        <v>500000</v>
      </c>
      <c r="N58" s="44" t="s">
        <v>177</v>
      </c>
      <c r="O58" s="40">
        <v>500000</v>
      </c>
      <c r="P58" s="49">
        <v>5</v>
      </c>
      <c r="Q58" s="48">
        <v>499796</v>
      </c>
      <c r="R58" s="48">
        <v>167610</v>
      </c>
      <c r="S58" s="48">
        <v>146479.06</v>
      </c>
      <c r="T58" s="42">
        <f t="shared" si="18"/>
        <v>0.99959200000000004</v>
      </c>
      <c r="U58" s="42">
        <f t="shared" si="19"/>
        <v>0.33535682558483859</v>
      </c>
      <c r="V58" s="65">
        <f t="shared" si="20"/>
        <v>0.29307769569984554</v>
      </c>
      <c r="W58" s="46" t="s">
        <v>177</v>
      </c>
      <c r="X58" s="46" t="s">
        <v>177</v>
      </c>
      <c r="Y58" s="46" t="s">
        <v>177</v>
      </c>
      <c r="Z58" s="46" t="s">
        <v>177</v>
      </c>
      <c r="AA58" s="46" t="s">
        <v>177</v>
      </c>
      <c r="AB58" s="46" t="s">
        <v>177</v>
      </c>
      <c r="AC58" s="46" t="s">
        <v>177</v>
      </c>
      <c r="AD58" s="41">
        <v>5</v>
      </c>
      <c r="AE58" s="40">
        <v>499796</v>
      </c>
      <c r="AF58" s="40">
        <v>167610</v>
      </c>
      <c r="AG58" s="40">
        <v>146479.06</v>
      </c>
      <c r="AH58" s="42">
        <f t="shared" si="27"/>
        <v>0.99959200000000004</v>
      </c>
      <c r="AI58" s="42">
        <f t="shared" si="28"/>
        <v>0.33535682558483859</v>
      </c>
      <c r="AJ58" s="65">
        <f t="shared" si="29"/>
        <v>0.29307769569984554</v>
      </c>
      <c r="AK58" s="50">
        <v>1</v>
      </c>
      <c r="AL58" s="50">
        <v>1</v>
      </c>
    </row>
    <row r="59" spans="1:38" ht="72" customHeight="1" x14ac:dyDescent="0.25">
      <c r="A59" s="34" t="s">
        <v>150</v>
      </c>
      <c r="B59" s="35">
        <v>8</v>
      </c>
      <c r="C59" s="45">
        <v>59</v>
      </c>
      <c r="D59" s="35"/>
      <c r="E59" s="35">
        <v>26</v>
      </c>
      <c r="F59" s="35">
        <v>60</v>
      </c>
      <c r="G59" s="47">
        <v>1134</v>
      </c>
      <c r="H59" s="35" t="s">
        <v>105</v>
      </c>
      <c r="I59" s="35" t="s">
        <v>95</v>
      </c>
      <c r="J59" s="35" t="s">
        <v>131</v>
      </c>
      <c r="K59" s="35" t="s">
        <v>106</v>
      </c>
      <c r="L59" s="39">
        <v>43097</v>
      </c>
      <c r="M59" s="48">
        <v>500000</v>
      </c>
      <c r="N59" s="44" t="s">
        <v>177</v>
      </c>
      <c r="O59" s="40">
        <v>500000</v>
      </c>
      <c r="P59" s="49">
        <v>1</v>
      </c>
      <c r="Q59" s="48">
        <v>75000</v>
      </c>
      <c r="R59" s="48">
        <v>75000</v>
      </c>
      <c r="S59" s="48">
        <v>7998.09</v>
      </c>
      <c r="T59" s="42">
        <f t="shared" si="18"/>
        <v>0.15</v>
      </c>
      <c r="U59" s="42">
        <f t="shared" si="19"/>
        <v>1</v>
      </c>
      <c r="V59" s="65">
        <f t="shared" si="20"/>
        <v>0.10664120000000001</v>
      </c>
      <c r="W59" s="46" t="s">
        <v>177</v>
      </c>
      <c r="X59" s="46" t="s">
        <v>177</v>
      </c>
      <c r="Y59" s="46" t="s">
        <v>177</v>
      </c>
      <c r="Z59" s="46" t="s">
        <v>177</v>
      </c>
      <c r="AA59" s="46" t="s">
        <v>177</v>
      </c>
      <c r="AB59" s="46" t="s">
        <v>177</v>
      </c>
      <c r="AC59" s="46" t="s">
        <v>177</v>
      </c>
      <c r="AD59" s="41">
        <v>1</v>
      </c>
      <c r="AE59" s="40">
        <v>75000</v>
      </c>
      <c r="AF59" s="40">
        <v>75000</v>
      </c>
      <c r="AG59" s="40">
        <v>7998.09</v>
      </c>
      <c r="AH59" s="42">
        <f t="shared" si="27"/>
        <v>0.15</v>
      </c>
      <c r="AI59" s="42">
        <f t="shared" si="28"/>
        <v>1</v>
      </c>
      <c r="AJ59" s="65">
        <f t="shared" si="29"/>
        <v>0.10664120000000001</v>
      </c>
      <c r="AK59" s="50">
        <v>1</v>
      </c>
      <c r="AL59" s="50">
        <v>1</v>
      </c>
    </row>
    <row r="60" spans="1:38" ht="24" customHeight="1" x14ac:dyDescent="0.25">
      <c r="A60" s="34" t="s">
        <v>157</v>
      </c>
      <c r="B60" s="35">
        <v>12</v>
      </c>
      <c r="C60" s="45">
        <v>60</v>
      </c>
      <c r="D60" s="35"/>
      <c r="E60" s="35">
        <v>55</v>
      </c>
      <c r="F60" s="35">
        <v>61</v>
      </c>
      <c r="G60" s="47">
        <v>1123</v>
      </c>
      <c r="H60" s="35" t="s">
        <v>251</v>
      </c>
      <c r="I60" s="35" t="s">
        <v>95</v>
      </c>
      <c r="J60" s="35" t="s">
        <v>139</v>
      </c>
      <c r="K60" s="35" t="s">
        <v>107</v>
      </c>
      <c r="L60" s="39">
        <v>43046</v>
      </c>
      <c r="M60" s="48">
        <v>19000000</v>
      </c>
      <c r="N60" s="40">
        <v>12750000</v>
      </c>
      <c r="O60" s="40">
        <v>6250000</v>
      </c>
      <c r="P60" s="49">
        <v>57</v>
      </c>
      <c r="Q60" s="48">
        <v>18913351.049999993</v>
      </c>
      <c r="R60" s="48">
        <v>17338907.549999997</v>
      </c>
      <c r="S60" s="48">
        <v>7071747.2299999986</v>
      </c>
      <c r="T60" s="42">
        <f t="shared" si="18"/>
        <v>0.99543952894736809</v>
      </c>
      <c r="U60" s="42">
        <f t="shared" si="19"/>
        <v>0.9167549158349706</v>
      </c>
      <c r="V60" s="65">
        <f t="shared" si="20"/>
        <v>0.37390239367444095</v>
      </c>
      <c r="W60" s="41">
        <v>55</v>
      </c>
      <c r="X60" s="40">
        <v>13238427.049999999</v>
      </c>
      <c r="Y60" s="40">
        <v>11670085.749999996</v>
      </c>
      <c r="Z60" s="40">
        <v>3308609.32</v>
      </c>
      <c r="AA60" s="42">
        <f>X60/N60</f>
        <v>1.0383080039215686</v>
      </c>
      <c r="AB60" s="42">
        <f>Y60/X60</f>
        <v>0.88153114459319371</v>
      </c>
      <c r="AC60" s="65">
        <f>Z60/X60</f>
        <v>0.24992465551260487</v>
      </c>
      <c r="AD60" s="41">
        <v>2</v>
      </c>
      <c r="AE60" s="40">
        <v>5674924</v>
      </c>
      <c r="AF60" s="40">
        <v>5668821.7999999998</v>
      </c>
      <c r="AG60" s="40">
        <v>3763137.91</v>
      </c>
      <c r="AH60" s="42">
        <f t="shared" si="27"/>
        <v>0.90798783999999999</v>
      </c>
      <c r="AI60" s="42">
        <f t="shared" si="28"/>
        <v>0.99892470806657496</v>
      </c>
      <c r="AJ60" s="65">
        <f t="shared" si="29"/>
        <v>0.66311688227014143</v>
      </c>
      <c r="AK60" s="50">
        <v>6</v>
      </c>
      <c r="AL60" s="50">
        <v>8</v>
      </c>
    </row>
    <row r="61" spans="1:38" ht="48" customHeight="1" x14ac:dyDescent="0.25">
      <c r="A61" s="34" t="s">
        <v>153</v>
      </c>
      <c r="B61" s="35">
        <v>15</v>
      </c>
      <c r="C61" s="45">
        <v>61</v>
      </c>
      <c r="D61" s="35"/>
      <c r="E61" s="35">
        <v>62</v>
      </c>
      <c r="F61" s="35">
        <v>62</v>
      </c>
      <c r="G61" s="35"/>
      <c r="H61" s="35" t="s">
        <v>123</v>
      </c>
      <c r="I61" s="35" t="s">
        <v>95</v>
      </c>
      <c r="J61" s="35" t="s">
        <v>131</v>
      </c>
      <c r="K61" s="35" t="s">
        <v>108</v>
      </c>
      <c r="L61" s="39">
        <v>43097</v>
      </c>
      <c r="M61" s="51">
        <v>1000000</v>
      </c>
      <c r="N61" s="52" t="s">
        <v>177</v>
      </c>
      <c r="O61" s="51">
        <v>1000000</v>
      </c>
      <c r="P61" s="53" t="s">
        <v>177</v>
      </c>
      <c r="Q61" s="52" t="s">
        <v>177</v>
      </c>
      <c r="R61" s="52" t="s">
        <v>177</v>
      </c>
      <c r="S61" s="52" t="s">
        <v>177</v>
      </c>
      <c r="T61" s="54" t="s">
        <v>177</v>
      </c>
      <c r="U61" s="54" t="s">
        <v>177</v>
      </c>
      <c r="V61" s="54" t="s">
        <v>177</v>
      </c>
      <c r="W61" s="53" t="s">
        <v>177</v>
      </c>
      <c r="X61" s="53" t="s">
        <v>177</v>
      </c>
      <c r="Y61" s="53" t="s">
        <v>177</v>
      </c>
      <c r="Z61" s="53" t="s">
        <v>177</v>
      </c>
      <c r="AA61" s="53" t="s">
        <v>177</v>
      </c>
      <c r="AB61" s="53" t="s">
        <v>177</v>
      </c>
      <c r="AC61" s="53" t="s">
        <v>177</v>
      </c>
      <c r="AD61" s="53" t="s">
        <v>177</v>
      </c>
      <c r="AE61" s="53" t="s">
        <v>177</v>
      </c>
      <c r="AF61" s="53" t="s">
        <v>177</v>
      </c>
      <c r="AG61" s="53" t="s">
        <v>177</v>
      </c>
      <c r="AH61" s="53" t="s">
        <v>177</v>
      </c>
      <c r="AI61" s="53" t="s">
        <v>177</v>
      </c>
      <c r="AJ61" s="53" t="s">
        <v>177</v>
      </c>
      <c r="AK61" s="50">
        <v>1</v>
      </c>
      <c r="AL61" s="50">
        <v>1</v>
      </c>
    </row>
    <row r="62" spans="1:38" ht="48" customHeight="1" x14ac:dyDescent="0.25">
      <c r="A62" s="34" t="s">
        <v>153</v>
      </c>
      <c r="B62" s="35">
        <v>15</v>
      </c>
      <c r="C62" s="45">
        <v>62</v>
      </c>
      <c r="D62" s="35"/>
      <c r="E62" s="35">
        <v>63</v>
      </c>
      <c r="F62" s="35">
        <v>63</v>
      </c>
      <c r="G62" s="35"/>
      <c r="H62" s="35" t="s">
        <v>124</v>
      </c>
      <c r="I62" s="35" t="s">
        <v>95</v>
      </c>
      <c r="J62" s="35" t="s">
        <v>131</v>
      </c>
      <c r="K62" s="35" t="s">
        <v>109</v>
      </c>
      <c r="L62" s="39">
        <v>43097</v>
      </c>
      <c r="M62" s="51">
        <v>1750000</v>
      </c>
      <c r="N62" s="52" t="s">
        <v>177</v>
      </c>
      <c r="O62" s="51">
        <v>1750000</v>
      </c>
      <c r="P62" s="53" t="s">
        <v>177</v>
      </c>
      <c r="Q62" s="52" t="s">
        <v>177</v>
      </c>
      <c r="R62" s="52" t="s">
        <v>177</v>
      </c>
      <c r="S62" s="52" t="s">
        <v>177</v>
      </c>
      <c r="T62" s="54" t="s">
        <v>177</v>
      </c>
      <c r="U62" s="54" t="s">
        <v>177</v>
      </c>
      <c r="V62" s="54" t="s">
        <v>177</v>
      </c>
      <c r="W62" s="53" t="s">
        <v>177</v>
      </c>
      <c r="X62" s="53" t="s">
        <v>177</v>
      </c>
      <c r="Y62" s="53" t="s">
        <v>177</v>
      </c>
      <c r="Z62" s="53" t="s">
        <v>177</v>
      </c>
      <c r="AA62" s="53" t="s">
        <v>177</v>
      </c>
      <c r="AB62" s="53" t="s">
        <v>177</v>
      </c>
      <c r="AC62" s="53" t="s">
        <v>177</v>
      </c>
      <c r="AD62" s="53" t="s">
        <v>177</v>
      </c>
      <c r="AE62" s="53" t="s">
        <v>177</v>
      </c>
      <c r="AF62" s="53" t="s">
        <v>177</v>
      </c>
      <c r="AG62" s="53" t="s">
        <v>177</v>
      </c>
      <c r="AH62" s="53" t="s">
        <v>177</v>
      </c>
      <c r="AI62" s="53" t="s">
        <v>177</v>
      </c>
      <c r="AJ62" s="53" t="s">
        <v>177</v>
      </c>
      <c r="AK62" s="50">
        <v>1</v>
      </c>
      <c r="AL62" s="50">
        <v>1</v>
      </c>
    </row>
    <row r="63" spans="1:38" ht="48" customHeight="1" x14ac:dyDescent="0.25">
      <c r="A63" s="34" t="s">
        <v>153</v>
      </c>
      <c r="B63" s="35">
        <v>15</v>
      </c>
      <c r="C63" s="45">
        <v>63</v>
      </c>
      <c r="D63" s="35"/>
      <c r="E63" s="35">
        <v>64</v>
      </c>
      <c r="F63" s="35">
        <v>64</v>
      </c>
      <c r="G63" s="35"/>
      <c r="H63" s="35" t="s">
        <v>125</v>
      </c>
      <c r="I63" s="35" t="s">
        <v>95</v>
      </c>
      <c r="J63" s="35" t="s">
        <v>131</v>
      </c>
      <c r="K63" s="35" t="s">
        <v>110</v>
      </c>
      <c r="L63" s="39">
        <v>43097</v>
      </c>
      <c r="M63" s="51">
        <v>1000000</v>
      </c>
      <c r="N63" s="52" t="s">
        <v>177</v>
      </c>
      <c r="O63" s="51">
        <v>1000000</v>
      </c>
      <c r="P63" s="53" t="s">
        <v>177</v>
      </c>
      <c r="Q63" s="52" t="s">
        <v>177</v>
      </c>
      <c r="R63" s="52" t="s">
        <v>177</v>
      </c>
      <c r="S63" s="52" t="s">
        <v>177</v>
      </c>
      <c r="T63" s="54" t="s">
        <v>177</v>
      </c>
      <c r="U63" s="54" t="s">
        <v>177</v>
      </c>
      <c r="V63" s="54" t="s">
        <v>177</v>
      </c>
      <c r="W63" s="53" t="s">
        <v>177</v>
      </c>
      <c r="X63" s="53" t="s">
        <v>177</v>
      </c>
      <c r="Y63" s="53" t="s">
        <v>177</v>
      </c>
      <c r="Z63" s="53" t="s">
        <v>177</v>
      </c>
      <c r="AA63" s="53" t="s">
        <v>177</v>
      </c>
      <c r="AB63" s="53" t="s">
        <v>177</v>
      </c>
      <c r="AC63" s="53" t="s">
        <v>177</v>
      </c>
      <c r="AD63" s="53" t="s">
        <v>177</v>
      </c>
      <c r="AE63" s="53" t="s">
        <v>177</v>
      </c>
      <c r="AF63" s="53" t="s">
        <v>177</v>
      </c>
      <c r="AG63" s="53" t="s">
        <v>177</v>
      </c>
      <c r="AH63" s="53" t="s">
        <v>177</v>
      </c>
      <c r="AI63" s="53" t="s">
        <v>177</v>
      </c>
      <c r="AJ63" s="53" t="s">
        <v>177</v>
      </c>
      <c r="AK63" s="50">
        <v>1</v>
      </c>
      <c r="AL63" s="50">
        <v>1</v>
      </c>
    </row>
    <row r="64" spans="1:38" ht="48" customHeight="1" x14ac:dyDescent="0.25">
      <c r="A64" s="34" t="s">
        <v>153</v>
      </c>
      <c r="B64" s="35">
        <v>15</v>
      </c>
      <c r="C64" s="45">
        <v>64</v>
      </c>
      <c r="D64" s="35"/>
      <c r="E64" s="35">
        <v>65</v>
      </c>
      <c r="F64" s="35">
        <v>65</v>
      </c>
      <c r="G64" s="35"/>
      <c r="H64" s="35" t="s">
        <v>126</v>
      </c>
      <c r="I64" s="35" t="s">
        <v>95</v>
      </c>
      <c r="J64" s="35" t="s">
        <v>131</v>
      </c>
      <c r="K64" s="35" t="s">
        <v>111</v>
      </c>
      <c r="L64" s="39">
        <v>43097</v>
      </c>
      <c r="M64" s="51">
        <v>1250000</v>
      </c>
      <c r="N64" s="52" t="s">
        <v>177</v>
      </c>
      <c r="O64" s="51">
        <v>1250000</v>
      </c>
      <c r="P64" s="53" t="s">
        <v>177</v>
      </c>
      <c r="Q64" s="52" t="s">
        <v>177</v>
      </c>
      <c r="R64" s="52" t="s">
        <v>177</v>
      </c>
      <c r="S64" s="52" t="s">
        <v>177</v>
      </c>
      <c r="T64" s="54" t="s">
        <v>177</v>
      </c>
      <c r="U64" s="54" t="s">
        <v>177</v>
      </c>
      <c r="V64" s="54" t="s">
        <v>177</v>
      </c>
      <c r="W64" s="53" t="s">
        <v>177</v>
      </c>
      <c r="X64" s="53" t="s">
        <v>177</v>
      </c>
      <c r="Y64" s="53" t="s">
        <v>177</v>
      </c>
      <c r="Z64" s="53" t="s">
        <v>177</v>
      </c>
      <c r="AA64" s="53" t="s">
        <v>177</v>
      </c>
      <c r="AB64" s="53" t="s">
        <v>177</v>
      </c>
      <c r="AC64" s="53" t="s">
        <v>177</v>
      </c>
      <c r="AD64" s="53" t="s">
        <v>177</v>
      </c>
      <c r="AE64" s="53" t="s">
        <v>177</v>
      </c>
      <c r="AF64" s="53" t="s">
        <v>177</v>
      </c>
      <c r="AG64" s="53" t="s">
        <v>177</v>
      </c>
      <c r="AH64" s="53" t="s">
        <v>177</v>
      </c>
      <c r="AI64" s="53" t="s">
        <v>177</v>
      </c>
      <c r="AJ64" s="53" t="s">
        <v>177</v>
      </c>
      <c r="AK64" s="50">
        <v>1</v>
      </c>
      <c r="AL64" s="50">
        <v>1</v>
      </c>
    </row>
    <row r="65" spans="1:38" ht="36" customHeight="1" x14ac:dyDescent="0.25">
      <c r="A65" s="34" t="s">
        <v>151</v>
      </c>
      <c r="B65" s="35">
        <v>11</v>
      </c>
      <c r="C65" s="45">
        <v>65</v>
      </c>
      <c r="D65" s="43"/>
      <c r="E65" s="43">
        <v>60</v>
      </c>
      <c r="F65" s="43">
        <v>28</v>
      </c>
      <c r="G65" s="55">
        <v>1143</v>
      </c>
      <c r="H65" s="43" t="s">
        <v>128</v>
      </c>
      <c r="I65" s="43" t="s">
        <v>6</v>
      </c>
      <c r="J65" s="43" t="s">
        <v>139</v>
      </c>
      <c r="K65" s="43" t="s">
        <v>56</v>
      </c>
      <c r="L65" s="39">
        <v>43868</v>
      </c>
      <c r="M65" s="51">
        <v>2500000</v>
      </c>
      <c r="N65" s="52">
        <v>1500000</v>
      </c>
      <c r="O65" s="51">
        <v>1000000</v>
      </c>
      <c r="P65" s="53" t="s">
        <v>177</v>
      </c>
      <c r="Q65" s="52" t="s">
        <v>177</v>
      </c>
      <c r="R65" s="52" t="s">
        <v>177</v>
      </c>
      <c r="S65" s="52" t="s">
        <v>177</v>
      </c>
      <c r="T65" s="54" t="s">
        <v>177</v>
      </c>
      <c r="U65" s="54" t="s">
        <v>177</v>
      </c>
      <c r="V65" s="54" t="s">
        <v>177</v>
      </c>
      <c r="W65" s="53" t="s">
        <v>177</v>
      </c>
      <c r="X65" s="53" t="s">
        <v>177</v>
      </c>
      <c r="Y65" s="53" t="s">
        <v>177</v>
      </c>
      <c r="Z65" s="53" t="s">
        <v>177</v>
      </c>
      <c r="AA65" s="53" t="s">
        <v>177</v>
      </c>
      <c r="AB65" s="53" t="s">
        <v>177</v>
      </c>
      <c r="AC65" s="53" t="s">
        <v>177</v>
      </c>
      <c r="AD65" s="53" t="s">
        <v>177</v>
      </c>
      <c r="AE65" s="53" t="s">
        <v>177</v>
      </c>
      <c r="AF65" s="53" t="s">
        <v>177</v>
      </c>
      <c r="AG65" s="53" t="s">
        <v>177</v>
      </c>
      <c r="AH65" s="53" t="s">
        <v>177</v>
      </c>
      <c r="AI65" s="53" t="s">
        <v>177</v>
      </c>
      <c r="AJ65" s="53" t="s">
        <v>177</v>
      </c>
      <c r="AK65" s="50">
        <v>4</v>
      </c>
      <c r="AL65" s="50">
        <v>4</v>
      </c>
    </row>
    <row r="66" spans="1:38" ht="36" x14ac:dyDescent="0.25">
      <c r="A66" s="34" t="s">
        <v>148</v>
      </c>
      <c r="B66" s="35">
        <v>6</v>
      </c>
      <c r="C66" s="45">
        <v>66</v>
      </c>
      <c r="D66" s="43"/>
      <c r="E66" s="43">
        <v>42</v>
      </c>
      <c r="F66" s="43">
        <v>57</v>
      </c>
      <c r="G66" s="55">
        <v>1125</v>
      </c>
      <c r="H66" s="43" t="s">
        <v>134</v>
      </c>
      <c r="I66" s="35" t="s">
        <v>95</v>
      </c>
      <c r="J66" s="43" t="s">
        <v>131</v>
      </c>
      <c r="K66" s="43" t="s">
        <v>127</v>
      </c>
      <c r="L66" s="39">
        <v>43091</v>
      </c>
      <c r="M66" s="48">
        <v>286300</v>
      </c>
      <c r="N66" s="56" t="s">
        <v>177</v>
      </c>
      <c r="O66" s="40">
        <v>286300</v>
      </c>
      <c r="P66" s="49">
        <v>1</v>
      </c>
      <c r="Q66" s="48">
        <v>193889.6</v>
      </c>
      <c r="R66" s="48">
        <v>193889.6</v>
      </c>
      <c r="S66" s="48">
        <v>190102.67</v>
      </c>
      <c r="T66" s="42">
        <f>Q66/M66</f>
        <v>0.67722528815927352</v>
      </c>
      <c r="U66" s="42">
        <f>R66/Q66</f>
        <v>1</v>
      </c>
      <c r="V66" s="65">
        <f>S66/Q66</f>
        <v>0.98046862750761266</v>
      </c>
      <c r="W66" s="46" t="s">
        <v>177</v>
      </c>
      <c r="X66" s="46" t="s">
        <v>177</v>
      </c>
      <c r="Y66" s="46" t="s">
        <v>177</v>
      </c>
      <c r="Z66" s="46" t="s">
        <v>177</v>
      </c>
      <c r="AA66" s="46" t="s">
        <v>177</v>
      </c>
      <c r="AB66" s="46" t="s">
        <v>177</v>
      </c>
      <c r="AC66" s="46" t="s">
        <v>177</v>
      </c>
      <c r="AD66" s="41">
        <v>1</v>
      </c>
      <c r="AE66" s="40">
        <v>193889.6</v>
      </c>
      <c r="AF66" s="40">
        <v>193889.6</v>
      </c>
      <c r="AG66" s="40">
        <v>190102.67</v>
      </c>
      <c r="AH66" s="42">
        <f>AE66/O66</f>
        <v>0.67722528815927352</v>
      </c>
      <c r="AI66" s="42">
        <f>AF66/AE66</f>
        <v>1</v>
      </c>
      <c r="AJ66" s="65">
        <f>AG66/AE66</f>
        <v>0.98046862750761266</v>
      </c>
      <c r="AK66" s="50">
        <v>1</v>
      </c>
      <c r="AL66" s="50">
        <v>1</v>
      </c>
    </row>
    <row r="67" spans="1:38" ht="15" customHeight="1" x14ac:dyDescent="0.25">
      <c r="A67" s="73" t="s">
        <v>181</v>
      </c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5"/>
      <c r="M67" s="76">
        <f t="shared" ref="M67:S67" si="30">SUM(M2:M66)</f>
        <v>1047395087</v>
      </c>
      <c r="N67" s="76">
        <f t="shared" si="30"/>
        <v>878303508</v>
      </c>
      <c r="O67" s="76">
        <f t="shared" si="30"/>
        <v>169091579</v>
      </c>
      <c r="P67" s="81">
        <f t="shared" si="30"/>
        <v>3235</v>
      </c>
      <c r="Q67" s="76">
        <f t="shared" si="30"/>
        <v>583278402.26000047</v>
      </c>
      <c r="R67" s="76">
        <f t="shared" si="30"/>
        <v>487624326.12000006</v>
      </c>
      <c r="S67" s="76">
        <f t="shared" si="30"/>
        <v>317388367.45000011</v>
      </c>
      <c r="T67" s="77">
        <f>Q67/M67</f>
        <v>0.55688479877316865</v>
      </c>
      <c r="U67" s="77">
        <f>R67/Q67</f>
        <v>0.83600614085936631</v>
      </c>
      <c r="V67" s="77">
        <f>S67/Q67</f>
        <v>0.54414558505892008</v>
      </c>
      <c r="W67" s="81">
        <f>SUM(W2:W66)</f>
        <v>2892</v>
      </c>
      <c r="X67" s="76">
        <f>SUM(X2:X66)</f>
        <v>508642417.36000001</v>
      </c>
      <c r="Y67" s="76">
        <f>SUM(Y2:Y66)</f>
        <v>416390221.6400001</v>
      </c>
      <c r="Z67" s="76">
        <f>SUM(Z2:Z66)</f>
        <v>266451200.52999988</v>
      </c>
      <c r="AA67" s="77">
        <f>X67/N67</f>
        <v>0.57911919140370782</v>
      </c>
      <c r="AB67" s="77">
        <f>Y67/X67</f>
        <v>0.81863054953455272</v>
      </c>
      <c r="AC67" s="77">
        <f>Z67/X67</f>
        <v>0.52384777878525746</v>
      </c>
      <c r="AD67" s="81">
        <f>SUM(AD2:AD66)</f>
        <v>343</v>
      </c>
      <c r="AE67" s="76">
        <f>SUM(AE2:AE66)</f>
        <v>74635984.899999976</v>
      </c>
      <c r="AF67" s="76">
        <f>SUM(AF2:AF66)</f>
        <v>71234104.480000004</v>
      </c>
      <c r="AG67" s="76">
        <f>SUM(AG2:AG66)</f>
        <v>50937166.920000032</v>
      </c>
      <c r="AH67" s="77">
        <f>AE67/O67</f>
        <v>0.44139386089711763</v>
      </c>
      <c r="AI67" s="77">
        <f>AF67/AE67</f>
        <v>0.95442037209587394</v>
      </c>
      <c r="AJ67" s="77">
        <f>AG67/AE67</f>
        <v>0.6824746399239926</v>
      </c>
    </row>
  </sheetData>
  <autoFilter ref="A1:AL67">
    <sortState ref="A6:AL66">
      <sortCondition ref="F1:F67"/>
    </sortState>
  </autoFilter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workbookViewId="0">
      <pane ySplit="1" topLeftCell="A2" activePane="bottomLeft" state="frozen"/>
      <selection pane="bottomLeft" activeCell="H3" sqref="H3"/>
    </sheetView>
  </sheetViews>
  <sheetFormatPr defaultColWidth="9.140625" defaultRowHeight="15" x14ac:dyDescent="0.25"/>
  <cols>
    <col min="1" max="1" width="13.140625" style="1" customWidth="1"/>
    <col min="2" max="2" width="7.28515625" style="1" customWidth="1"/>
    <col min="3" max="4" width="4.85546875" style="1" hidden="1" customWidth="1"/>
    <col min="5" max="5" width="7.85546875" style="1" hidden="1" customWidth="1"/>
    <col min="6" max="6" width="8.85546875" style="1" customWidth="1"/>
    <col min="7" max="7" width="7.85546875" style="1" customWidth="1"/>
    <col min="8" max="8" width="30.7109375" style="1" customWidth="1"/>
    <col min="9" max="9" width="10.5703125" style="1" customWidth="1"/>
    <col min="10" max="10" width="7" style="1" customWidth="1"/>
    <col min="11" max="11" width="14.7109375" style="1" customWidth="1"/>
    <col min="12" max="12" width="9.7109375" style="4" customWidth="1"/>
    <col min="13" max="13" width="14.7109375" style="4" bestFit="1" customWidth="1"/>
    <col min="14" max="14" width="13.140625" style="4" customWidth="1"/>
    <col min="15" max="15" width="14.7109375" style="4" customWidth="1"/>
    <col min="16" max="16" width="16.28515625" style="7" customWidth="1"/>
    <col min="17" max="19" width="16.28515625" style="4" customWidth="1"/>
    <col min="20" max="20" width="11.5703125" style="4" customWidth="1"/>
    <col min="21" max="21" width="12.28515625" style="4" customWidth="1"/>
    <col min="22" max="22" width="10.85546875" style="4" customWidth="1"/>
    <col min="23" max="16384" width="9.140625" style="1"/>
  </cols>
  <sheetData>
    <row r="1" spans="1:22" ht="72" x14ac:dyDescent="0.25">
      <c r="A1" s="72" t="s">
        <v>0</v>
      </c>
      <c r="B1" s="72" t="s">
        <v>146</v>
      </c>
      <c r="C1" s="72" t="s">
        <v>117</v>
      </c>
      <c r="D1" s="72" t="s">
        <v>137</v>
      </c>
      <c r="E1" s="72" t="s">
        <v>136</v>
      </c>
      <c r="F1" s="72" t="s">
        <v>186</v>
      </c>
      <c r="G1" s="72" t="s">
        <v>144</v>
      </c>
      <c r="H1" s="72" t="s">
        <v>1</v>
      </c>
      <c r="I1" s="72" t="s">
        <v>143</v>
      </c>
      <c r="J1" s="72" t="s">
        <v>140</v>
      </c>
      <c r="K1" s="72" t="s">
        <v>142</v>
      </c>
      <c r="L1" s="72" t="s">
        <v>141</v>
      </c>
      <c r="M1" s="72" t="s">
        <v>238</v>
      </c>
      <c r="N1" s="72" t="s">
        <v>132</v>
      </c>
      <c r="O1" s="72" t="s">
        <v>133</v>
      </c>
      <c r="P1" s="6" t="s">
        <v>138</v>
      </c>
      <c r="Q1" s="72" t="s">
        <v>160</v>
      </c>
      <c r="R1" s="72" t="s">
        <v>161</v>
      </c>
      <c r="S1" s="72" t="s">
        <v>162</v>
      </c>
      <c r="T1" s="72" t="s">
        <v>163</v>
      </c>
      <c r="U1" s="72" t="s">
        <v>164</v>
      </c>
      <c r="V1" s="72" t="s">
        <v>246</v>
      </c>
    </row>
    <row r="2" spans="1:22" ht="36" x14ac:dyDescent="0.25">
      <c r="A2" s="57" t="s">
        <v>147</v>
      </c>
      <c r="B2" s="58">
        <v>5</v>
      </c>
      <c r="C2" s="59">
        <v>1</v>
      </c>
      <c r="D2" s="60"/>
      <c r="E2" s="60">
        <v>1</v>
      </c>
      <c r="F2" s="60">
        <v>1</v>
      </c>
      <c r="G2" s="61">
        <v>1013</v>
      </c>
      <c r="H2" s="58" t="s">
        <v>3</v>
      </c>
      <c r="I2" s="58" t="s">
        <v>135</v>
      </c>
      <c r="J2" s="58" t="s">
        <v>139</v>
      </c>
      <c r="K2" s="58" t="s">
        <v>4</v>
      </c>
      <c r="L2" s="62">
        <v>42864</v>
      </c>
      <c r="M2" s="63">
        <v>8572772</v>
      </c>
      <c r="N2" s="63">
        <v>7975092</v>
      </c>
      <c r="O2" s="63">
        <v>597680</v>
      </c>
      <c r="P2" s="64">
        <v>16</v>
      </c>
      <c r="Q2" s="63">
        <v>4359890.5600000005</v>
      </c>
      <c r="R2" s="63">
        <v>4345420.08</v>
      </c>
      <c r="S2" s="63">
        <v>4200158.09</v>
      </c>
      <c r="T2" s="65">
        <f t="shared" ref="T2:T30" si="0">Q2/M2</f>
        <v>0.50857418813891242</v>
      </c>
      <c r="U2" s="65">
        <f t="shared" ref="U2:U30" si="1">R2/Q2</f>
        <v>0.99668099925884368</v>
      </c>
      <c r="V2" s="65">
        <f t="shared" ref="V2:V30" si="2">S2/Q2</f>
        <v>0.96336319276784765</v>
      </c>
    </row>
    <row r="3" spans="1:22" ht="36" x14ac:dyDescent="0.25">
      <c r="A3" s="34" t="s">
        <v>147</v>
      </c>
      <c r="B3" s="35">
        <v>5</v>
      </c>
      <c r="C3" s="36">
        <v>2</v>
      </c>
      <c r="D3" s="37"/>
      <c r="E3" s="37">
        <v>4</v>
      </c>
      <c r="F3" s="37">
        <v>2</v>
      </c>
      <c r="G3" s="38">
        <v>1016</v>
      </c>
      <c r="H3" s="43" t="s">
        <v>5</v>
      </c>
      <c r="I3" s="35" t="s">
        <v>6</v>
      </c>
      <c r="J3" s="35" t="s">
        <v>130</v>
      </c>
      <c r="K3" s="35" t="s">
        <v>7</v>
      </c>
      <c r="L3" s="39">
        <v>42563</v>
      </c>
      <c r="M3" s="40">
        <v>55207000</v>
      </c>
      <c r="N3" s="40">
        <v>55207000</v>
      </c>
      <c r="O3" s="44" t="s">
        <v>177</v>
      </c>
      <c r="P3" s="41">
        <v>28</v>
      </c>
      <c r="Q3" s="40">
        <v>54551055.870000005</v>
      </c>
      <c r="R3" s="40">
        <v>35796848.550000004</v>
      </c>
      <c r="S3" s="40">
        <v>19342895.559999995</v>
      </c>
      <c r="T3" s="42">
        <f t="shared" si="0"/>
        <v>0.98811846088358368</v>
      </c>
      <c r="U3" s="42">
        <f t="shared" si="1"/>
        <v>0.65620817010961374</v>
      </c>
      <c r="V3" s="65">
        <f t="shared" si="2"/>
        <v>0.35458333943335263</v>
      </c>
    </row>
    <row r="4" spans="1:22" ht="36" x14ac:dyDescent="0.25">
      <c r="A4" s="34" t="s">
        <v>147</v>
      </c>
      <c r="B4" s="35">
        <v>5</v>
      </c>
      <c r="C4" s="36">
        <v>3</v>
      </c>
      <c r="D4" s="37"/>
      <c r="E4" s="37">
        <v>3</v>
      </c>
      <c r="F4" s="37">
        <v>3</v>
      </c>
      <c r="G4" s="38">
        <v>1015</v>
      </c>
      <c r="H4" s="35" t="s">
        <v>8</v>
      </c>
      <c r="I4" s="35" t="s">
        <v>135</v>
      </c>
      <c r="J4" s="35" t="s">
        <v>139</v>
      </c>
      <c r="K4" s="35" t="s">
        <v>9</v>
      </c>
      <c r="L4" s="39">
        <v>42864</v>
      </c>
      <c r="M4" s="40">
        <v>8406438</v>
      </c>
      <c r="N4" s="40">
        <v>7806438</v>
      </c>
      <c r="O4" s="40">
        <v>600000</v>
      </c>
      <c r="P4" s="41">
        <v>16</v>
      </c>
      <c r="Q4" s="40">
        <v>8016777.8800000008</v>
      </c>
      <c r="R4" s="40">
        <v>5538767.0200000005</v>
      </c>
      <c r="S4" s="40">
        <v>5280326.9499999993</v>
      </c>
      <c r="T4" s="42">
        <f t="shared" si="0"/>
        <v>0.95364741642060535</v>
      </c>
      <c r="U4" s="42">
        <f t="shared" si="1"/>
        <v>0.69089690433084572</v>
      </c>
      <c r="V4" s="65">
        <f t="shared" si="2"/>
        <v>0.65865950498306669</v>
      </c>
    </row>
    <row r="5" spans="1:22" ht="36" x14ac:dyDescent="0.25">
      <c r="A5" s="34" t="s">
        <v>147</v>
      </c>
      <c r="B5" s="35">
        <v>5</v>
      </c>
      <c r="C5" s="36">
        <v>4</v>
      </c>
      <c r="D5" s="37"/>
      <c r="E5" s="37">
        <v>2</v>
      </c>
      <c r="F5" s="37">
        <v>4</v>
      </c>
      <c r="G5" s="38">
        <v>1014</v>
      </c>
      <c r="H5" s="35" t="s">
        <v>10</v>
      </c>
      <c r="I5" s="35" t="s">
        <v>135</v>
      </c>
      <c r="J5" s="35" t="s">
        <v>139</v>
      </c>
      <c r="K5" s="35" t="s">
        <v>11</v>
      </c>
      <c r="L5" s="39">
        <v>42864</v>
      </c>
      <c r="M5" s="40">
        <v>8599658</v>
      </c>
      <c r="N5" s="40">
        <v>7999658</v>
      </c>
      <c r="O5" s="40">
        <v>600000</v>
      </c>
      <c r="P5" s="41">
        <v>14</v>
      </c>
      <c r="Q5" s="40">
        <v>8541800.4700000007</v>
      </c>
      <c r="R5" s="40">
        <v>7057480.3399999999</v>
      </c>
      <c r="S5" s="40">
        <v>5047793.5200000005</v>
      </c>
      <c r="T5" s="42">
        <f t="shared" si="0"/>
        <v>0.99327211268169047</v>
      </c>
      <c r="U5" s="42">
        <f t="shared" si="1"/>
        <v>0.82622865808992596</v>
      </c>
      <c r="V5" s="65">
        <f t="shared" si="2"/>
        <v>0.59095193545301816</v>
      </c>
    </row>
    <row r="6" spans="1:22" ht="36" x14ac:dyDescent="0.25">
      <c r="A6" s="34" t="s">
        <v>148</v>
      </c>
      <c r="B6" s="35">
        <v>6</v>
      </c>
      <c r="C6" s="36">
        <v>5</v>
      </c>
      <c r="D6" s="37"/>
      <c r="E6" s="37">
        <v>33</v>
      </c>
      <c r="F6" s="37">
        <v>5</v>
      </c>
      <c r="G6" s="38">
        <v>1002</v>
      </c>
      <c r="H6" s="35" t="s">
        <v>12</v>
      </c>
      <c r="I6" s="35" t="s">
        <v>135</v>
      </c>
      <c r="J6" s="35" t="s">
        <v>139</v>
      </c>
      <c r="K6" s="35" t="s">
        <v>13</v>
      </c>
      <c r="L6" s="39">
        <v>42912</v>
      </c>
      <c r="M6" s="40">
        <v>84326940</v>
      </c>
      <c r="N6" s="40">
        <v>68320000</v>
      </c>
      <c r="O6" s="40">
        <v>16006940</v>
      </c>
      <c r="P6" s="41">
        <v>295</v>
      </c>
      <c r="Q6" s="40">
        <v>38037558.290000007</v>
      </c>
      <c r="R6" s="40">
        <v>36668322.610000014</v>
      </c>
      <c r="S6" s="40">
        <v>32506783.369999997</v>
      </c>
      <c r="T6" s="42">
        <f t="shared" si="0"/>
        <v>0.45107243651910062</v>
      </c>
      <c r="U6" s="42">
        <f t="shared" si="1"/>
        <v>0.96400306061811647</v>
      </c>
      <c r="V6" s="65">
        <f t="shared" si="2"/>
        <v>0.85459700441776154</v>
      </c>
    </row>
    <row r="7" spans="1:22" ht="24" x14ac:dyDescent="0.25">
      <c r="A7" s="34" t="s">
        <v>148</v>
      </c>
      <c r="B7" s="35">
        <v>6</v>
      </c>
      <c r="C7" s="36">
        <v>6</v>
      </c>
      <c r="D7" s="37"/>
      <c r="E7" s="37">
        <v>34</v>
      </c>
      <c r="F7" s="37">
        <v>6</v>
      </c>
      <c r="G7" s="38">
        <v>1006</v>
      </c>
      <c r="H7" s="35" t="s">
        <v>14</v>
      </c>
      <c r="I7" s="35" t="s">
        <v>135</v>
      </c>
      <c r="J7" s="35" t="s">
        <v>139</v>
      </c>
      <c r="K7" s="35" t="s">
        <v>15</v>
      </c>
      <c r="L7" s="39">
        <v>42923</v>
      </c>
      <c r="M7" s="40">
        <v>4204000</v>
      </c>
      <c r="N7" s="40">
        <v>3300000</v>
      </c>
      <c r="O7" s="40">
        <v>904000</v>
      </c>
      <c r="P7" s="41">
        <v>13</v>
      </c>
      <c r="Q7" s="40">
        <v>4991320.6099999994</v>
      </c>
      <c r="R7" s="40">
        <v>4903146.43</v>
      </c>
      <c r="S7" s="40">
        <v>1862722.7999999998</v>
      </c>
      <c r="T7" s="42">
        <f t="shared" si="0"/>
        <v>1.1872789272121786</v>
      </c>
      <c r="U7" s="42">
        <f t="shared" si="1"/>
        <v>0.98233449884518642</v>
      </c>
      <c r="V7" s="65">
        <f t="shared" si="2"/>
        <v>0.37319237643602304</v>
      </c>
    </row>
    <row r="8" spans="1:22" ht="36" x14ac:dyDescent="0.25">
      <c r="A8" s="34" t="s">
        <v>148</v>
      </c>
      <c r="B8" s="35">
        <v>6</v>
      </c>
      <c r="C8" s="36">
        <v>7</v>
      </c>
      <c r="D8" s="37"/>
      <c r="E8" s="37">
        <v>36</v>
      </c>
      <c r="F8" s="37">
        <v>7</v>
      </c>
      <c r="G8" s="38">
        <v>1008</v>
      </c>
      <c r="H8" s="35" t="s">
        <v>16</v>
      </c>
      <c r="I8" s="35" t="s">
        <v>135</v>
      </c>
      <c r="J8" s="35" t="s">
        <v>139</v>
      </c>
      <c r="K8" s="35" t="s">
        <v>17</v>
      </c>
      <c r="L8" s="39">
        <v>42930</v>
      </c>
      <c r="M8" s="40">
        <v>3806000</v>
      </c>
      <c r="N8" s="40">
        <v>2982000</v>
      </c>
      <c r="O8" s="40">
        <v>824000</v>
      </c>
      <c r="P8" s="41">
        <v>12</v>
      </c>
      <c r="Q8" s="40">
        <v>978627.72</v>
      </c>
      <c r="R8" s="40">
        <v>911009.72</v>
      </c>
      <c r="S8" s="40">
        <v>315955.76</v>
      </c>
      <c r="T8" s="42">
        <f t="shared" si="0"/>
        <v>0.25712761954808194</v>
      </c>
      <c r="U8" s="42">
        <f t="shared" si="1"/>
        <v>0.93090528847885079</v>
      </c>
      <c r="V8" s="65">
        <f t="shared" si="2"/>
        <v>0.32285592727743295</v>
      </c>
    </row>
    <row r="9" spans="1:22" ht="24" x14ac:dyDescent="0.25">
      <c r="A9" s="34" t="s">
        <v>148</v>
      </c>
      <c r="B9" s="35">
        <v>6</v>
      </c>
      <c r="C9" s="36">
        <v>8</v>
      </c>
      <c r="D9" s="37"/>
      <c r="E9" s="37">
        <v>35</v>
      </c>
      <c r="F9" s="37">
        <v>8</v>
      </c>
      <c r="G9" s="38">
        <v>1007</v>
      </c>
      <c r="H9" s="35" t="s">
        <v>18</v>
      </c>
      <c r="I9" s="35" t="s">
        <v>135</v>
      </c>
      <c r="J9" s="35" t="s">
        <v>139</v>
      </c>
      <c r="K9" s="35" t="s">
        <v>19</v>
      </c>
      <c r="L9" s="39">
        <v>42933</v>
      </c>
      <c r="M9" s="40">
        <v>2601000</v>
      </c>
      <c r="N9" s="40">
        <v>2170000</v>
      </c>
      <c r="O9" s="40">
        <v>431000</v>
      </c>
      <c r="P9" s="41">
        <v>9</v>
      </c>
      <c r="Q9" s="40">
        <v>2254141.35</v>
      </c>
      <c r="R9" s="40">
        <v>2185306.48</v>
      </c>
      <c r="S9" s="40">
        <v>562619.9</v>
      </c>
      <c r="T9" s="42">
        <f t="shared" si="0"/>
        <v>0.86664411764705884</v>
      </c>
      <c r="U9" s="42">
        <f t="shared" si="1"/>
        <v>0.96946293097369418</v>
      </c>
      <c r="V9" s="65">
        <f t="shared" si="2"/>
        <v>0.24959388638161489</v>
      </c>
    </row>
    <row r="10" spans="1:22" ht="24" x14ac:dyDescent="0.25">
      <c r="A10" s="34" t="s">
        <v>148</v>
      </c>
      <c r="B10" s="35">
        <v>6</v>
      </c>
      <c r="C10" s="36">
        <v>9</v>
      </c>
      <c r="D10" s="37"/>
      <c r="E10" s="37">
        <v>37</v>
      </c>
      <c r="F10" s="37">
        <v>9</v>
      </c>
      <c r="G10" s="38">
        <v>1009</v>
      </c>
      <c r="H10" s="35" t="s">
        <v>20</v>
      </c>
      <c r="I10" s="35" t="s">
        <v>135</v>
      </c>
      <c r="J10" s="35" t="s">
        <v>139</v>
      </c>
      <c r="K10" s="35" t="s">
        <v>21</v>
      </c>
      <c r="L10" s="39">
        <v>42923</v>
      </c>
      <c r="M10" s="40">
        <v>3200000</v>
      </c>
      <c r="N10" s="40">
        <v>2516000</v>
      </c>
      <c r="O10" s="40">
        <v>684000</v>
      </c>
      <c r="P10" s="41">
        <v>6</v>
      </c>
      <c r="Q10" s="40">
        <v>550922.89</v>
      </c>
      <c r="R10" s="40">
        <v>541802.89</v>
      </c>
      <c r="S10" s="40">
        <v>322348.66000000003</v>
      </c>
      <c r="T10" s="42">
        <f t="shared" si="0"/>
        <v>0.172163403125</v>
      </c>
      <c r="U10" s="42">
        <f t="shared" si="1"/>
        <v>0.98344595919766553</v>
      </c>
      <c r="V10" s="65">
        <f t="shared" si="2"/>
        <v>0.58510667436598984</v>
      </c>
    </row>
    <row r="11" spans="1:22" ht="36" x14ac:dyDescent="0.25">
      <c r="A11" s="34" t="s">
        <v>148</v>
      </c>
      <c r="B11" s="35">
        <v>6</v>
      </c>
      <c r="C11" s="36">
        <v>10</v>
      </c>
      <c r="D11" s="37"/>
      <c r="E11" s="37">
        <v>38</v>
      </c>
      <c r="F11" s="37">
        <v>10</v>
      </c>
      <c r="G11" s="38">
        <v>1010</v>
      </c>
      <c r="H11" s="35" t="s">
        <v>22</v>
      </c>
      <c r="I11" s="35" t="s">
        <v>135</v>
      </c>
      <c r="J11" s="35" t="s">
        <v>139</v>
      </c>
      <c r="K11" s="35" t="s">
        <v>23</v>
      </c>
      <c r="L11" s="39">
        <v>42923</v>
      </c>
      <c r="M11" s="40">
        <v>3504000</v>
      </c>
      <c r="N11" s="40">
        <v>2713500</v>
      </c>
      <c r="O11" s="40">
        <v>790500</v>
      </c>
      <c r="P11" s="41">
        <v>7</v>
      </c>
      <c r="Q11" s="40">
        <v>2754036.9</v>
      </c>
      <c r="R11" s="40">
        <v>1078388.8999999999</v>
      </c>
      <c r="S11" s="40">
        <v>841177.66</v>
      </c>
      <c r="T11" s="42">
        <f t="shared" si="0"/>
        <v>0.78596943493150684</v>
      </c>
      <c r="U11" s="42">
        <f t="shared" si="1"/>
        <v>0.39156661263325843</v>
      </c>
      <c r="V11" s="65">
        <f t="shared" si="2"/>
        <v>0.3054344188344027</v>
      </c>
    </row>
    <row r="12" spans="1:22" ht="24" x14ac:dyDescent="0.25">
      <c r="A12" s="34" t="s">
        <v>148</v>
      </c>
      <c r="B12" s="35">
        <v>6</v>
      </c>
      <c r="C12" s="36">
        <v>11</v>
      </c>
      <c r="D12" s="37"/>
      <c r="E12" s="37">
        <v>39</v>
      </c>
      <c r="F12" s="37">
        <v>11</v>
      </c>
      <c r="G12" s="38">
        <v>1011</v>
      </c>
      <c r="H12" s="35" t="s">
        <v>24</v>
      </c>
      <c r="I12" s="35" t="s">
        <v>135</v>
      </c>
      <c r="J12" s="35" t="s">
        <v>139</v>
      </c>
      <c r="K12" s="35" t="s">
        <v>25</v>
      </c>
      <c r="L12" s="39">
        <v>42921</v>
      </c>
      <c r="M12" s="40">
        <v>4719000</v>
      </c>
      <c r="N12" s="40">
        <v>3694000</v>
      </c>
      <c r="O12" s="40">
        <v>1025000</v>
      </c>
      <c r="P12" s="41">
        <v>17</v>
      </c>
      <c r="Q12" s="40">
        <v>1717582.22</v>
      </c>
      <c r="R12" s="40">
        <v>1682306.4900000002</v>
      </c>
      <c r="S12" s="40">
        <v>1495455.59</v>
      </c>
      <c r="T12" s="42">
        <f t="shared" si="0"/>
        <v>0.36397165077346894</v>
      </c>
      <c r="U12" s="42">
        <f t="shared" si="1"/>
        <v>0.9794619846495618</v>
      </c>
      <c r="V12" s="65">
        <f t="shared" si="2"/>
        <v>0.87067481986393647</v>
      </c>
    </row>
    <row r="13" spans="1:22" ht="24" x14ac:dyDescent="0.25">
      <c r="A13" s="34" t="s">
        <v>149</v>
      </c>
      <c r="B13" s="35">
        <v>10</v>
      </c>
      <c r="C13" s="36">
        <v>12</v>
      </c>
      <c r="D13" s="37"/>
      <c r="E13" s="37">
        <v>18</v>
      </c>
      <c r="F13" s="37">
        <v>12</v>
      </c>
      <c r="G13" s="38">
        <v>1097</v>
      </c>
      <c r="H13" s="35" t="s">
        <v>26</v>
      </c>
      <c r="I13" s="35" t="s">
        <v>135</v>
      </c>
      <c r="J13" s="35" t="s">
        <v>139</v>
      </c>
      <c r="K13" s="35" t="s">
        <v>27</v>
      </c>
      <c r="L13" s="39">
        <v>43186</v>
      </c>
      <c r="M13" s="40">
        <v>8930000</v>
      </c>
      <c r="N13" s="40">
        <v>8520000</v>
      </c>
      <c r="O13" s="40">
        <v>410000</v>
      </c>
      <c r="P13" s="41">
        <v>5</v>
      </c>
      <c r="Q13" s="40">
        <v>2910983.65</v>
      </c>
      <c r="R13" s="40">
        <v>2497558.83</v>
      </c>
      <c r="S13" s="40">
        <v>295785.13</v>
      </c>
      <c r="T13" s="42">
        <f t="shared" si="0"/>
        <v>0.32597801231802909</v>
      </c>
      <c r="U13" s="42">
        <f t="shared" si="1"/>
        <v>0.85797762210035089</v>
      </c>
      <c r="V13" s="65">
        <f t="shared" si="2"/>
        <v>0.10161002793677663</v>
      </c>
    </row>
    <row r="14" spans="1:22" ht="24" x14ac:dyDescent="0.25">
      <c r="A14" s="34" t="s">
        <v>149</v>
      </c>
      <c r="B14" s="35">
        <v>10</v>
      </c>
      <c r="C14" s="36">
        <v>13</v>
      </c>
      <c r="D14" s="37"/>
      <c r="E14" s="37">
        <v>16</v>
      </c>
      <c r="F14" s="37">
        <v>13</v>
      </c>
      <c r="G14" s="38">
        <v>1095</v>
      </c>
      <c r="H14" s="35" t="s">
        <v>28</v>
      </c>
      <c r="I14" s="35" t="s">
        <v>135</v>
      </c>
      <c r="J14" s="35" t="s">
        <v>139</v>
      </c>
      <c r="K14" s="35" t="s">
        <v>29</v>
      </c>
      <c r="L14" s="39">
        <v>43186</v>
      </c>
      <c r="M14" s="40">
        <v>6640000</v>
      </c>
      <c r="N14" s="40">
        <v>6230000</v>
      </c>
      <c r="O14" s="40">
        <v>410000</v>
      </c>
      <c r="P14" s="41">
        <v>17</v>
      </c>
      <c r="Q14" s="40">
        <v>8114904.1699999999</v>
      </c>
      <c r="R14" s="40">
        <v>6053365.0799999991</v>
      </c>
      <c r="S14" s="40">
        <v>1173926.83</v>
      </c>
      <c r="T14" s="42">
        <f t="shared" si="0"/>
        <v>1.2221241219879517</v>
      </c>
      <c r="U14" s="42">
        <f t="shared" si="1"/>
        <v>0.74595644670440997</v>
      </c>
      <c r="V14" s="65">
        <f t="shared" si="2"/>
        <v>0.14466305521387324</v>
      </c>
    </row>
    <row r="15" spans="1:22" ht="24" x14ac:dyDescent="0.25">
      <c r="A15" s="34" t="s">
        <v>149</v>
      </c>
      <c r="B15" s="35">
        <v>10</v>
      </c>
      <c r="C15" s="36">
        <v>14</v>
      </c>
      <c r="D15" s="37"/>
      <c r="E15" s="37">
        <v>19</v>
      </c>
      <c r="F15" s="37">
        <v>14</v>
      </c>
      <c r="G15" s="38">
        <v>1098</v>
      </c>
      <c r="H15" s="35" t="s">
        <v>30</v>
      </c>
      <c r="I15" s="35" t="s">
        <v>135</v>
      </c>
      <c r="J15" s="35" t="s">
        <v>139</v>
      </c>
      <c r="K15" s="35" t="s">
        <v>31</v>
      </c>
      <c r="L15" s="39">
        <v>43186</v>
      </c>
      <c r="M15" s="40">
        <v>8560000</v>
      </c>
      <c r="N15" s="40">
        <v>8150000</v>
      </c>
      <c r="O15" s="40">
        <v>410000</v>
      </c>
      <c r="P15" s="41">
        <v>11</v>
      </c>
      <c r="Q15" s="40">
        <v>1931854.4400000002</v>
      </c>
      <c r="R15" s="40">
        <v>684373.58000000007</v>
      </c>
      <c r="S15" s="40">
        <v>125911.81999999999</v>
      </c>
      <c r="T15" s="42">
        <f t="shared" si="0"/>
        <v>0.22568392990654207</v>
      </c>
      <c r="U15" s="42">
        <f t="shared" si="1"/>
        <v>0.35425732178869546</v>
      </c>
      <c r="V15" s="65">
        <f t="shared" si="2"/>
        <v>6.5176659997220068E-2</v>
      </c>
    </row>
    <row r="16" spans="1:22" ht="24" x14ac:dyDescent="0.25">
      <c r="A16" s="34" t="s">
        <v>149</v>
      </c>
      <c r="B16" s="35">
        <v>10</v>
      </c>
      <c r="C16" s="36">
        <v>15</v>
      </c>
      <c r="D16" s="37"/>
      <c r="E16" s="37">
        <v>20</v>
      </c>
      <c r="F16" s="37">
        <v>15</v>
      </c>
      <c r="G16" s="38">
        <v>1099</v>
      </c>
      <c r="H16" s="35" t="s">
        <v>32</v>
      </c>
      <c r="I16" s="35" t="s">
        <v>135</v>
      </c>
      <c r="J16" s="35" t="s">
        <v>139</v>
      </c>
      <c r="K16" s="35" t="s">
        <v>33</v>
      </c>
      <c r="L16" s="39">
        <v>43186</v>
      </c>
      <c r="M16" s="40">
        <v>8890000</v>
      </c>
      <c r="N16" s="40">
        <v>8480000</v>
      </c>
      <c r="O16" s="40">
        <v>410000</v>
      </c>
      <c r="P16" s="41">
        <v>18</v>
      </c>
      <c r="Q16" s="40">
        <v>8221143.1699999999</v>
      </c>
      <c r="R16" s="40">
        <v>6454568.8999999994</v>
      </c>
      <c r="S16" s="40">
        <v>3854868.9000000004</v>
      </c>
      <c r="T16" s="42">
        <f t="shared" si="0"/>
        <v>0.92476301124859395</v>
      </c>
      <c r="U16" s="42">
        <f t="shared" si="1"/>
        <v>0.78511817231860703</v>
      </c>
      <c r="V16" s="65">
        <f t="shared" si="2"/>
        <v>0.46889694295398099</v>
      </c>
    </row>
    <row r="17" spans="1:22" ht="24" x14ac:dyDescent="0.25">
      <c r="A17" s="34" t="s">
        <v>149</v>
      </c>
      <c r="B17" s="35">
        <v>10</v>
      </c>
      <c r="C17" s="36">
        <v>16</v>
      </c>
      <c r="D17" s="37"/>
      <c r="E17" s="37">
        <v>17</v>
      </c>
      <c r="F17" s="37">
        <v>16</v>
      </c>
      <c r="G17" s="38">
        <v>1096</v>
      </c>
      <c r="H17" s="35" t="s">
        <v>34</v>
      </c>
      <c r="I17" s="35" t="s">
        <v>135</v>
      </c>
      <c r="J17" s="35" t="s">
        <v>139</v>
      </c>
      <c r="K17" s="35" t="s">
        <v>35</v>
      </c>
      <c r="L17" s="39">
        <v>43186</v>
      </c>
      <c r="M17" s="40">
        <v>8660000</v>
      </c>
      <c r="N17" s="40">
        <v>8250000</v>
      </c>
      <c r="O17" s="40">
        <v>410000</v>
      </c>
      <c r="P17" s="41">
        <v>18</v>
      </c>
      <c r="Q17" s="40">
        <v>5332936.16</v>
      </c>
      <c r="R17" s="40">
        <v>4326880.32</v>
      </c>
      <c r="S17" s="40">
        <v>1888009.6799999997</v>
      </c>
      <c r="T17" s="42">
        <f t="shared" si="0"/>
        <v>0.61581248960739032</v>
      </c>
      <c r="U17" s="42">
        <f t="shared" si="1"/>
        <v>0.81135048127034026</v>
      </c>
      <c r="V17" s="65">
        <f t="shared" si="2"/>
        <v>0.35402817947852572</v>
      </c>
    </row>
    <row r="18" spans="1:22" ht="24" x14ac:dyDescent="0.25">
      <c r="A18" s="34" t="s">
        <v>149</v>
      </c>
      <c r="B18" s="35">
        <v>10</v>
      </c>
      <c r="C18" s="36">
        <v>17</v>
      </c>
      <c r="D18" s="37"/>
      <c r="E18" s="37">
        <v>21</v>
      </c>
      <c r="F18" s="37">
        <v>17</v>
      </c>
      <c r="G18" s="38">
        <v>1100</v>
      </c>
      <c r="H18" s="43" t="s">
        <v>36</v>
      </c>
      <c r="I18" s="35" t="s">
        <v>6</v>
      </c>
      <c r="J18" s="35" t="s">
        <v>139</v>
      </c>
      <c r="K18" s="35" t="s">
        <v>37</v>
      </c>
      <c r="L18" s="39">
        <v>43209</v>
      </c>
      <c r="M18" s="40">
        <v>36600000</v>
      </c>
      <c r="N18" s="40">
        <v>35200000</v>
      </c>
      <c r="O18" s="40">
        <v>1400000</v>
      </c>
      <c r="P18" s="41">
        <v>84</v>
      </c>
      <c r="Q18" s="40">
        <v>44406422.149999999</v>
      </c>
      <c r="R18" s="40">
        <v>35546930.160000004</v>
      </c>
      <c r="S18" s="40">
        <v>19037712.59999999</v>
      </c>
      <c r="T18" s="42">
        <f t="shared" si="0"/>
        <v>1.2132902226775957</v>
      </c>
      <c r="U18" s="42">
        <f t="shared" si="1"/>
        <v>0.8004907497371978</v>
      </c>
      <c r="V18" s="65">
        <f t="shared" si="2"/>
        <v>0.42871530013592846</v>
      </c>
    </row>
    <row r="19" spans="1:22" ht="24" x14ac:dyDescent="0.25">
      <c r="A19" s="34" t="s">
        <v>150</v>
      </c>
      <c r="B19" s="35">
        <v>8</v>
      </c>
      <c r="C19" s="36">
        <v>18</v>
      </c>
      <c r="D19" s="37"/>
      <c r="E19" s="37">
        <v>23</v>
      </c>
      <c r="F19" s="37">
        <v>18</v>
      </c>
      <c r="G19" s="38">
        <v>1003</v>
      </c>
      <c r="H19" s="35" t="s">
        <v>112</v>
      </c>
      <c r="I19" s="35" t="s">
        <v>135</v>
      </c>
      <c r="J19" s="35" t="s">
        <v>139</v>
      </c>
      <c r="K19" s="35" t="s">
        <v>38</v>
      </c>
      <c r="L19" s="39">
        <v>42927</v>
      </c>
      <c r="M19" s="40">
        <v>30700000</v>
      </c>
      <c r="N19" s="40">
        <v>27300000</v>
      </c>
      <c r="O19" s="40">
        <v>3400000</v>
      </c>
      <c r="P19" s="41">
        <v>7</v>
      </c>
      <c r="Q19" s="40">
        <v>60040996.329999998</v>
      </c>
      <c r="R19" s="40">
        <v>50278307.770000003</v>
      </c>
      <c r="S19" s="40">
        <v>25627809.75</v>
      </c>
      <c r="T19" s="42">
        <f t="shared" si="0"/>
        <v>1.9557327794788273</v>
      </c>
      <c r="U19" s="42">
        <f t="shared" si="1"/>
        <v>0.8373996243109979</v>
      </c>
      <c r="V19" s="65">
        <f t="shared" si="2"/>
        <v>0.42683851562261377</v>
      </c>
    </row>
    <row r="20" spans="1:22" ht="24" x14ac:dyDescent="0.25">
      <c r="A20" s="34" t="s">
        <v>150</v>
      </c>
      <c r="B20" s="35">
        <v>8</v>
      </c>
      <c r="C20" s="36">
        <v>19</v>
      </c>
      <c r="D20" s="37"/>
      <c r="E20" s="37">
        <v>22</v>
      </c>
      <c r="F20" s="37">
        <v>19</v>
      </c>
      <c r="G20" s="38">
        <v>1001</v>
      </c>
      <c r="H20" s="43" t="s">
        <v>39</v>
      </c>
      <c r="I20" s="35" t="s">
        <v>6</v>
      </c>
      <c r="J20" s="35" t="s">
        <v>139</v>
      </c>
      <c r="K20" s="35" t="s">
        <v>40</v>
      </c>
      <c r="L20" s="39">
        <v>42797</v>
      </c>
      <c r="M20" s="40">
        <v>23900000</v>
      </c>
      <c r="N20" s="40">
        <v>23400000</v>
      </c>
      <c r="O20" s="40">
        <v>500000</v>
      </c>
      <c r="P20" s="41">
        <v>8</v>
      </c>
      <c r="Q20" s="40">
        <v>30229834.75</v>
      </c>
      <c r="R20" s="40">
        <v>25671110.16</v>
      </c>
      <c r="S20" s="40">
        <v>14809022.259999998</v>
      </c>
      <c r="T20" s="42">
        <f t="shared" si="0"/>
        <v>1.2648466422594142</v>
      </c>
      <c r="U20" s="42">
        <f t="shared" si="1"/>
        <v>0.84919783294548112</v>
      </c>
      <c r="V20" s="65">
        <f t="shared" si="2"/>
        <v>0.48988101928013345</v>
      </c>
    </row>
    <row r="21" spans="1:22" ht="24" x14ac:dyDescent="0.25">
      <c r="A21" s="34" t="s">
        <v>156</v>
      </c>
      <c r="B21" s="35">
        <v>7</v>
      </c>
      <c r="C21" s="36">
        <v>20</v>
      </c>
      <c r="D21" s="37"/>
      <c r="E21" s="37">
        <v>27</v>
      </c>
      <c r="F21" s="37">
        <v>20</v>
      </c>
      <c r="G21" s="38">
        <v>1024</v>
      </c>
      <c r="H21" s="35" t="s">
        <v>41</v>
      </c>
      <c r="I21" s="35" t="s">
        <v>135</v>
      </c>
      <c r="J21" s="35" t="s">
        <v>139</v>
      </c>
      <c r="K21" s="35" t="s">
        <v>42</v>
      </c>
      <c r="L21" s="39">
        <v>43018</v>
      </c>
      <c r="M21" s="40">
        <v>15009429</v>
      </c>
      <c r="N21" s="40">
        <v>13448000</v>
      </c>
      <c r="O21" s="40">
        <v>1561429</v>
      </c>
      <c r="P21" s="41">
        <v>15</v>
      </c>
      <c r="Q21" s="40">
        <v>16607589.33</v>
      </c>
      <c r="R21" s="40">
        <v>10153812.549999999</v>
      </c>
      <c r="S21" s="40">
        <v>4281250.22</v>
      </c>
      <c r="T21" s="42">
        <f t="shared" si="0"/>
        <v>1.1064770905009111</v>
      </c>
      <c r="U21" s="42">
        <f t="shared" si="1"/>
        <v>0.61139593159725603</v>
      </c>
      <c r="V21" s="65">
        <f t="shared" si="2"/>
        <v>0.25778878167864716</v>
      </c>
    </row>
    <row r="22" spans="1:22" ht="24" x14ac:dyDescent="0.25">
      <c r="A22" s="34" t="s">
        <v>156</v>
      </c>
      <c r="B22" s="35">
        <v>7</v>
      </c>
      <c r="C22" s="36">
        <v>21</v>
      </c>
      <c r="D22" s="37"/>
      <c r="E22" s="37">
        <v>28</v>
      </c>
      <c r="F22" s="37">
        <v>21</v>
      </c>
      <c r="G22" s="38">
        <v>1025</v>
      </c>
      <c r="H22" s="35" t="s">
        <v>43</v>
      </c>
      <c r="I22" s="35" t="s">
        <v>135</v>
      </c>
      <c r="J22" s="35" t="s">
        <v>139</v>
      </c>
      <c r="K22" s="35" t="s">
        <v>44</v>
      </c>
      <c r="L22" s="39">
        <v>43017</v>
      </c>
      <c r="M22" s="40">
        <v>15130000</v>
      </c>
      <c r="N22" s="40">
        <v>12445000</v>
      </c>
      <c r="O22" s="40">
        <v>2685000</v>
      </c>
      <c r="P22" s="41">
        <v>445</v>
      </c>
      <c r="Q22" s="40">
        <v>13922590.520000001</v>
      </c>
      <c r="R22" s="40">
        <v>9966888.1400000006</v>
      </c>
      <c r="S22" s="40">
        <v>6800946.3900000015</v>
      </c>
      <c r="T22" s="42">
        <f t="shared" si="0"/>
        <v>0.92019765499008599</v>
      </c>
      <c r="U22" s="42">
        <f t="shared" si="1"/>
        <v>0.71587885355691694</v>
      </c>
      <c r="V22" s="65">
        <f t="shared" si="2"/>
        <v>0.48848282797876907</v>
      </c>
    </row>
    <row r="23" spans="1:22" ht="24" x14ac:dyDescent="0.25">
      <c r="A23" s="34" t="s">
        <v>156</v>
      </c>
      <c r="B23" s="35">
        <v>7</v>
      </c>
      <c r="C23" s="36">
        <v>22</v>
      </c>
      <c r="D23" s="37"/>
      <c r="E23" s="37">
        <v>30</v>
      </c>
      <c r="F23" s="37">
        <v>22</v>
      </c>
      <c r="G23" s="38">
        <v>1139</v>
      </c>
      <c r="H23" s="35" t="s">
        <v>45</v>
      </c>
      <c r="I23" s="35" t="s">
        <v>135</v>
      </c>
      <c r="J23" s="35" t="s">
        <v>139</v>
      </c>
      <c r="K23" s="35" t="s">
        <v>46</v>
      </c>
      <c r="L23" s="39">
        <v>43605</v>
      </c>
      <c r="M23" s="40">
        <v>8400000</v>
      </c>
      <c r="N23" s="40">
        <v>7150000</v>
      </c>
      <c r="O23" s="40">
        <v>1250000</v>
      </c>
      <c r="P23" s="41">
        <v>229</v>
      </c>
      <c r="Q23" s="40">
        <v>7727336.3199999994</v>
      </c>
      <c r="R23" s="40">
        <v>2589702.21</v>
      </c>
      <c r="S23" s="40">
        <v>1397987.5999999996</v>
      </c>
      <c r="T23" s="42">
        <f t="shared" si="0"/>
        <v>0.91992099047619036</v>
      </c>
      <c r="U23" s="42">
        <f t="shared" si="1"/>
        <v>0.3351351750146162</v>
      </c>
      <c r="V23" s="65">
        <f t="shared" si="2"/>
        <v>0.18091455349001812</v>
      </c>
    </row>
    <row r="24" spans="1:22" ht="24" x14ac:dyDescent="0.25">
      <c r="A24" s="34" t="s">
        <v>156</v>
      </c>
      <c r="B24" s="35">
        <v>7</v>
      </c>
      <c r="C24" s="36">
        <v>23</v>
      </c>
      <c r="D24" s="37"/>
      <c r="E24" s="37">
        <v>29</v>
      </c>
      <c r="F24" s="37">
        <v>23</v>
      </c>
      <c r="G24" s="38">
        <v>1138</v>
      </c>
      <c r="H24" s="35" t="s">
        <v>47</v>
      </c>
      <c r="I24" s="35" t="s">
        <v>135</v>
      </c>
      <c r="J24" s="35" t="s">
        <v>139</v>
      </c>
      <c r="K24" s="35" t="s">
        <v>48</v>
      </c>
      <c r="L24" s="39">
        <v>43605</v>
      </c>
      <c r="M24" s="40">
        <v>9890000</v>
      </c>
      <c r="N24" s="40">
        <v>8765000</v>
      </c>
      <c r="O24" s="40">
        <v>1125000</v>
      </c>
      <c r="P24" s="41">
        <v>227</v>
      </c>
      <c r="Q24" s="40">
        <v>10729617.1</v>
      </c>
      <c r="R24" s="40">
        <v>6303708.25</v>
      </c>
      <c r="S24" s="40">
        <v>2149013.9899999993</v>
      </c>
      <c r="T24" s="42">
        <f t="shared" si="0"/>
        <v>1.0848955611729019</v>
      </c>
      <c r="U24" s="42">
        <f t="shared" si="1"/>
        <v>0.5875054245877982</v>
      </c>
      <c r="V24" s="65">
        <f t="shared" si="2"/>
        <v>0.20028804103363571</v>
      </c>
    </row>
    <row r="25" spans="1:22" ht="84" x14ac:dyDescent="0.25">
      <c r="A25" s="34" t="s">
        <v>151</v>
      </c>
      <c r="B25" s="35">
        <v>11</v>
      </c>
      <c r="C25" s="36">
        <v>24</v>
      </c>
      <c r="D25" s="37"/>
      <c r="E25" s="37">
        <v>57</v>
      </c>
      <c r="F25" s="37">
        <v>24</v>
      </c>
      <c r="G25" s="38">
        <v>1140</v>
      </c>
      <c r="H25" s="35" t="s">
        <v>49</v>
      </c>
      <c r="I25" s="35" t="s">
        <v>135</v>
      </c>
      <c r="J25" s="35" t="s">
        <v>139</v>
      </c>
      <c r="K25" s="35" t="s">
        <v>50</v>
      </c>
      <c r="L25" s="39">
        <v>43741</v>
      </c>
      <c r="M25" s="40">
        <v>10050000</v>
      </c>
      <c r="N25" s="40">
        <v>7250000</v>
      </c>
      <c r="O25" s="40">
        <v>2800000</v>
      </c>
      <c r="P25" s="41">
        <v>5</v>
      </c>
      <c r="Q25" s="40">
        <v>2927867.52</v>
      </c>
      <c r="R25" s="40">
        <v>2358167.52</v>
      </c>
      <c r="S25" s="40">
        <v>1366852.7</v>
      </c>
      <c r="T25" s="42">
        <f t="shared" si="0"/>
        <v>0.2913301014925373</v>
      </c>
      <c r="U25" s="42">
        <f t="shared" si="1"/>
        <v>0.80542152399026579</v>
      </c>
      <c r="V25" s="65">
        <f t="shared" si="2"/>
        <v>0.4668424000277171</v>
      </c>
    </row>
    <row r="26" spans="1:22" ht="24" x14ac:dyDescent="0.25">
      <c r="A26" s="34" t="s">
        <v>151</v>
      </c>
      <c r="B26" s="35">
        <v>11</v>
      </c>
      <c r="C26" s="36">
        <v>25</v>
      </c>
      <c r="D26" s="37"/>
      <c r="E26" s="37">
        <v>58</v>
      </c>
      <c r="F26" s="37">
        <v>25</v>
      </c>
      <c r="G26" s="38">
        <v>1141</v>
      </c>
      <c r="H26" s="35" t="s">
        <v>51</v>
      </c>
      <c r="I26" s="35" t="s">
        <v>135</v>
      </c>
      <c r="J26" s="35" t="s">
        <v>139</v>
      </c>
      <c r="K26" s="35" t="s">
        <v>52</v>
      </c>
      <c r="L26" s="39">
        <v>43741</v>
      </c>
      <c r="M26" s="40">
        <v>10050000</v>
      </c>
      <c r="N26" s="40">
        <v>7250000</v>
      </c>
      <c r="O26" s="40">
        <v>2800000</v>
      </c>
      <c r="P26" s="41">
        <v>2</v>
      </c>
      <c r="Q26" s="40">
        <v>349959.25</v>
      </c>
      <c r="R26" s="40">
        <v>0</v>
      </c>
      <c r="S26" s="40">
        <v>0</v>
      </c>
      <c r="T26" s="42">
        <f t="shared" si="0"/>
        <v>3.4821815920398007E-2</v>
      </c>
      <c r="U26" s="42">
        <f t="shared" si="1"/>
        <v>0</v>
      </c>
      <c r="V26" s="65">
        <f t="shared" si="2"/>
        <v>0</v>
      </c>
    </row>
    <row r="27" spans="1:22" ht="120" x14ac:dyDescent="0.25">
      <c r="A27" s="34" t="s">
        <v>151</v>
      </c>
      <c r="B27" s="35">
        <v>11</v>
      </c>
      <c r="C27" s="36">
        <v>26</v>
      </c>
      <c r="D27" s="37"/>
      <c r="E27" s="37">
        <v>59</v>
      </c>
      <c r="F27" s="37">
        <v>26</v>
      </c>
      <c r="G27" s="38">
        <v>1142</v>
      </c>
      <c r="H27" s="35" t="s">
        <v>53</v>
      </c>
      <c r="I27" s="35" t="s">
        <v>135</v>
      </c>
      <c r="J27" s="35" t="s">
        <v>139</v>
      </c>
      <c r="K27" s="35" t="s">
        <v>54</v>
      </c>
      <c r="L27" s="39">
        <v>43805</v>
      </c>
      <c r="M27" s="40">
        <v>10050000</v>
      </c>
      <c r="N27" s="40">
        <v>7250000</v>
      </c>
      <c r="O27" s="40">
        <v>2800000</v>
      </c>
      <c r="P27" s="41">
        <v>5</v>
      </c>
      <c r="Q27" s="40">
        <v>2539558.9500000002</v>
      </c>
      <c r="R27" s="40">
        <v>550991.18999999994</v>
      </c>
      <c r="S27" s="40">
        <v>306899.24</v>
      </c>
      <c r="T27" s="42">
        <f t="shared" si="0"/>
        <v>0.25269243283582093</v>
      </c>
      <c r="U27" s="42">
        <f t="shared" si="1"/>
        <v>0.21696333924439906</v>
      </c>
      <c r="V27" s="65">
        <f t="shared" si="2"/>
        <v>0.12084745660265141</v>
      </c>
    </row>
    <row r="28" spans="1:22" ht="72" x14ac:dyDescent="0.25">
      <c r="A28" s="34" t="s">
        <v>151</v>
      </c>
      <c r="B28" s="35">
        <v>11</v>
      </c>
      <c r="C28" s="36">
        <v>27</v>
      </c>
      <c r="D28" s="37"/>
      <c r="E28" s="37">
        <v>61</v>
      </c>
      <c r="F28" s="37">
        <v>27</v>
      </c>
      <c r="G28" s="38">
        <v>1145</v>
      </c>
      <c r="H28" s="43" t="s">
        <v>55</v>
      </c>
      <c r="I28" s="35" t="s">
        <v>6</v>
      </c>
      <c r="J28" s="35" t="s">
        <v>139</v>
      </c>
      <c r="K28" s="35" t="s">
        <v>56</v>
      </c>
      <c r="L28" s="39">
        <v>43564</v>
      </c>
      <c r="M28" s="40">
        <v>28900000</v>
      </c>
      <c r="N28" s="40">
        <v>21200000</v>
      </c>
      <c r="O28" s="40">
        <v>7700000</v>
      </c>
      <c r="P28" s="41">
        <v>1</v>
      </c>
      <c r="Q28" s="40">
        <v>700146.17</v>
      </c>
      <c r="R28" s="40">
        <v>486042.96</v>
      </c>
      <c r="S28" s="40">
        <v>434060.62</v>
      </c>
      <c r="T28" s="42">
        <f t="shared" si="0"/>
        <v>2.422651107266436E-2</v>
      </c>
      <c r="U28" s="42">
        <f t="shared" si="1"/>
        <v>0.69420212639312162</v>
      </c>
      <c r="V28" s="65">
        <f t="shared" si="2"/>
        <v>0.61995714409178293</v>
      </c>
    </row>
    <row r="29" spans="1:22" ht="36" x14ac:dyDescent="0.25">
      <c r="A29" s="34" t="s">
        <v>151</v>
      </c>
      <c r="B29" s="35">
        <v>11</v>
      </c>
      <c r="C29" s="45">
        <v>65</v>
      </c>
      <c r="D29" s="43"/>
      <c r="E29" s="43">
        <v>60</v>
      </c>
      <c r="F29" s="43">
        <v>28</v>
      </c>
      <c r="G29" s="55">
        <v>1143</v>
      </c>
      <c r="H29" s="43" t="s">
        <v>128</v>
      </c>
      <c r="I29" s="43" t="s">
        <v>6</v>
      </c>
      <c r="J29" s="43" t="s">
        <v>139</v>
      </c>
      <c r="K29" s="43" t="s">
        <v>56</v>
      </c>
      <c r="L29" s="39">
        <v>43868</v>
      </c>
      <c r="M29" s="51">
        <v>2500000</v>
      </c>
      <c r="N29" s="52">
        <v>1500000</v>
      </c>
      <c r="O29" s="51">
        <v>1000000</v>
      </c>
      <c r="P29" s="53">
        <v>1</v>
      </c>
      <c r="Q29" s="52">
        <v>208800</v>
      </c>
      <c r="R29" s="52">
        <v>0</v>
      </c>
      <c r="S29" s="52">
        <v>0</v>
      </c>
      <c r="T29" s="54">
        <f t="shared" si="0"/>
        <v>8.3519999999999997E-2</v>
      </c>
      <c r="U29" s="54">
        <f t="shared" si="1"/>
        <v>0</v>
      </c>
      <c r="V29" s="110">
        <f t="shared" si="2"/>
        <v>0</v>
      </c>
    </row>
    <row r="30" spans="1:22" ht="72" x14ac:dyDescent="0.25">
      <c r="A30" s="34" t="s">
        <v>159</v>
      </c>
      <c r="B30" s="35">
        <v>13</v>
      </c>
      <c r="C30" s="36">
        <v>28</v>
      </c>
      <c r="D30" s="37"/>
      <c r="E30" s="37">
        <v>31</v>
      </c>
      <c r="F30" s="37">
        <v>29</v>
      </c>
      <c r="G30" s="38">
        <v>9998</v>
      </c>
      <c r="H30" s="35" t="s">
        <v>57</v>
      </c>
      <c r="I30" s="35" t="s">
        <v>135</v>
      </c>
      <c r="J30" s="35" t="s">
        <v>139</v>
      </c>
      <c r="K30" s="35" t="s">
        <v>58</v>
      </c>
      <c r="L30" s="39">
        <v>43252</v>
      </c>
      <c r="M30" s="40">
        <v>27700000</v>
      </c>
      <c r="N30" s="40">
        <v>25900000</v>
      </c>
      <c r="O30" s="40">
        <v>1800000</v>
      </c>
      <c r="P30" s="41">
        <v>11</v>
      </c>
      <c r="Q30" s="40">
        <v>18242492.59</v>
      </c>
      <c r="R30" s="40">
        <v>9083697.9299999997</v>
      </c>
      <c r="S30" s="40">
        <v>4008740.0700000003</v>
      </c>
      <c r="T30" s="42">
        <f t="shared" si="0"/>
        <v>0.65857373971119137</v>
      </c>
      <c r="U30" s="42">
        <f t="shared" si="1"/>
        <v>0.49794170863357878</v>
      </c>
      <c r="V30" s="42">
        <f t="shared" si="2"/>
        <v>0.21974738650558501</v>
      </c>
    </row>
    <row r="31" spans="1:22" ht="36" x14ac:dyDescent="0.25">
      <c r="A31" s="34" t="s">
        <v>159</v>
      </c>
      <c r="B31" s="35">
        <v>13</v>
      </c>
      <c r="C31" s="36">
        <v>29</v>
      </c>
      <c r="D31" s="37"/>
      <c r="E31" s="37">
        <v>32</v>
      </c>
      <c r="F31" s="37">
        <v>30</v>
      </c>
      <c r="G31" s="38">
        <v>9999</v>
      </c>
      <c r="H31" s="43" t="s">
        <v>59</v>
      </c>
      <c r="I31" s="35" t="s">
        <v>6</v>
      </c>
      <c r="J31" s="35" t="s">
        <v>139</v>
      </c>
      <c r="K31" s="35" t="s">
        <v>60</v>
      </c>
      <c r="L31" s="39">
        <v>43096</v>
      </c>
      <c r="M31" s="51">
        <v>14779000</v>
      </c>
      <c r="N31" s="52">
        <v>13415000</v>
      </c>
      <c r="O31" s="51">
        <v>1364000</v>
      </c>
      <c r="P31" s="53" t="s">
        <v>177</v>
      </c>
      <c r="Q31" s="80" t="s">
        <v>177</v>
      </c>
      <c r="R31" s="80" t="s">
        <v>177</v>
      </c>
      <c r="S31" s="80" t="s">
        <v>177</v>
      </c>
      <c r="T31" s="54" t="s">
        <v>177</v>
      </c>
      <c r="U31" s="54" t="s">
        <v>177</v>
      </c>
      <c r="V31" s="110" t="s">
        <v>177</v>
      </c>
    </row>
    <row r="32" spans="1:22" ht="24" x14ac:dyDescent="0.25">
      <c r="A32" s="34" t="s">
        <v>152</v>
      </c>
      <c r="B32" s="35">
        <v>9</v>
      </c>
      <c r="C32" s="36">
        <v>30</v>
      </c>
      <c r="D32" s="37"/>
      <c r="E32" s="37">
        <v>12</v>
      </c>
      <c r="F32" s="37">
        <v>31</v>
      </c>
      <c r="G32" s="38">
        <v>1020</v>
      </c>
      <c r="H32" s="35" t="s">
        <v>61</v>
      </c>
      <c r="I32" s="35" t="s">
        <v>135</v>
      </c>
      <c r="J32" s="35" t="s">
        <v>139</v>
      </c>
      <c r="K32" s="35" t="s">
        <v>62</v>
      </c>
      <c r="L32" s="39">
        <v>42762</v>
      </c>
      <c r="M32" s="40">
        <v>43880000</v>
      </c>
      <c r="N32" s="40">
        <v>43580000</v>
      </c>
      <c r="O32" s="40">
        <v>300000</v>
      </c>
      <c r="P32" s="41">
        <v>36</v>
      </c>
      <c r="Q32" s="40">
        <v>57789909.759999998</v>
      </c>
      <c r="R32" s="40">
        <v>38465223.32</v>
      </c>
      <c r="S32" s="40">
        <v>14550033.66</v>
      </c>
      <c r="T32" s="42">
        <f t="shared" ref="T32:T62" si="3">Q32/M32</f>
        <v>1.3169988550592524</v>
      </c>
      <c r="U32" s="42">
        <f t="shared" ref="U32:U62" si="4">R32/Q32</f>
        <v>0.66560448839157349</v>
      </c>
      <c r="V32" s="65">
        <f t="shared" ref="V32:V62" si="5">S32/Q32</f>
        <v>0.25177463886733714</v>
      </c>
    </row>
    <row r="33" spans="1:22" ht="24" x14ac:dyDescent="0.25">
      <c r="A33" s="34" t="s">
        <v>152</v>
      </c>
      <c r="B33" s="35">
        <v>9</v>
      </c>
      <c r="C33" s="36">
        <v>31</v>
      </c>
      <c r="D33" s="37"/>
      <c r="E33" s="37">
        <v>13</v>
      </c>
      <c r="F33" s="37">
        <v>32</v>
      </c>
      <c r="G33" s="38">
        <v>1021</v>
      </c>
      <c r="H33" s="35" t="s">
        <v>63</v>
      </c>
      <c r="I33" s="35" t="s">
        <v>135</v>
      </c>
      <c r="J33" s="35" t="s">
        <v>139</v>
      </c>
      <c r="K33" s="35" t="s">
        <v>64</v>
      </c>
      <c r="L33" s="39">
        <v>42762</v>
      </c>
      <c r="M33" s="40">
        <v>20980000</v>
      </c>
      <c r="N33" s="40">
        <v>20280000</v>
      </c>
      <c r="O33" s="40">
        <v>700000</v>
      </c>
      <c r="P33" s="41">
        <v>30</v>
      </c>
      <c r="Q33" s="40">
        <v>33051116.380000006</v>
      </c>
      <c r="R33" s="40">
        <v>20601897.920000006</v>
      </c>
      <c r="S33" s="40">
        <v>12643988.249999996</v>
      </c>
      <c r="T33" s="42">
        <f t="shared" si="3"/>
        <v>1.5753630305052433</v>
      </c>
      <c r="U33" s="42">
        <f t="shared" si="4"/>
        <v>0.62333440368951321</v>
      </c>
      <c r="V33" s="65">
        <f t="shared" si="5"/>
        <v>0.38255858303325468</v>
      </c>
    </row>
    <row r="34" spans="1:22" ht="60" x14ac:dyDescent="0.25">
      <c r="A34" s="34" t="s">
        <v>152</v>
      </c>
      <c r="B34" s="35">
        <v>9</v>
      </c>
      <c r="C34" s="36">
        <v>32</v>
      </c>
      <c r="D34" s="37"/>
      <c r="E34" s="37">
        <v>15</v>
      </c>
      <c r="F34" s="37">
        <v>33</v>
      </c>
      <c r="G34" s="38">
        <v>1023</v>
      </c>
      <c r="H34" s="43" t="s">
        <v>113</v>
      </c>
      <c r="I34" s="35" t="s">
        <v>6</v>
      </c>
      <c r="J34" s="35" t="s">
        <v>139</v>
      </c>
      <c r="K34" s="35" t="s">
        <v>65</v>
      </c>
      <c r="L34" s="39">
        <v>42725</v>
      </c>
      <c r="M34" s="40">
        <v>20530000</v>
      </c>
      <c r="N34" s="40">
        <v>19930000</v>
      </c>
      <c r="O34" s="40">
        <v>600000</v>
      </c>
      <c r="P34" s="41">
        <v>26</v>
      </c>
      <c r="Q34" s="40">
        <v>21761963.779999994</v>
      </c>
      <c r="R34" s="40">
        <v>10211449.019999998</v>
      </c>
      <c r="S34" s="40">
        <v>8005034.5999999987</v>
      </c>
      <c r="T34" s="42">
        <f t="shared" si="3"/>
        <v>1.060007977593765</v>
      </c>
      <c r="U34" s="42">
        <f t="shared" si="4"/>
        <v>0.4692338027593207</v>
      </c>
      <c r="V34" s="65">
        <f t="shared" si="5"/>
        <v>0.36784523129097868</v>
      </c>
    </row>
    <row r="35" spans="1:22" ht="48" x14ac:dyDescent="0.25">
      <c r="A35" s="34" t="s">
        <v>152</v>
      </c>
      <c r="B35" s="35">
        <v>9</v>
      </c>
      <c r="C35" s="36">
        <v>33</v>
      </c>
      <c r="D35" s="37"/>
      <c r="E35" s="37">
        <v>14</v>
      </c>
      <c r="F35" s="37">
        <v>34</v>
      </c>
      <c r="G35" s="38">
        <v>1022</v>
      </c>
      <c r="H35" s="43" t="s">
        <v>114</v>
      </c>
      <c r="I35" s="35" t="s">
        <v>6</v>
      </c>
      <c r="J35" s="35" t="s">
        <v>139</v>
      </c>
      <c r="K35" s="35" t="s">
        <v>65</v>
      </c>
      <c r="L35" s="39">
        <v>42725</v>
      </c>
      <c r="M35" s="40">
        <v>41623953</v>
      </c>
      <c r="N35" s="40">
        <v>41023953</v>
      </c>
      <c r="O35" s="40">
        <v>600000</v>
      </c>
      <c r="P35" s="41">
        <v>31</v>
      </c>
      <c r="Q35" s="40">
        <v>20396138.309999999</v>
      </c>
      <c r="R35" s="40">
        <v>17472150.260000002</v>
      </c>
      <c r="S35" s="40">
        <v>6958809.1000000006</v>
      </c>
      <c r="T35" s="42">
        <f t="shared" si="3"/>
        <v>0.49000964204432956</v>
      </c>
      <c r="U35" s="42">
        <f t="shared" si="4"/>
        <v>0.85664011463550438</v>
      </c>
      <c r="V35" s="65">
        <f t="shared" si="5"/>
        <v>0.34118267851655892</v>
      </c>
    </row>
    <row r="36" spans="1:22" ht="24" x14ac:dyDescent="0.25">
      <c r="A36" s="34" t="s">
        <v>157</v>
      </c>
      <c r="B36" s="35">
        <v>12</v>
      </c>
      <c r="C36" s="36">
        <v>34</v>
      </c>
      <c r="D36" s="37"/>
      <c r="E36" s="37">
        <v>53</v>
      </c>
      <c r="F36" s="37">
        <v>35</v>
      </c>
      <c r="G36" s="38">
        <v>1101</v>
      </c>
      <c r="H36" s="35" t="s">
        <v>66</v>
      </c>
      <c r="I36" s="35" t="s">
        <v>135</v>
      </c>
      <c r="J36" s="35" t="s">
        <v>139</v>
      </c>
      <c r="K36" s="35" t="s">
        <v>67</v>
      </c>
      <c r="L36" s="39">
        <v>43056</v>
      </c>
      <c r="M36" s="40">
        <v>9165000</v>
      </c>
      <c r="N36" s="40">
        <v>6435000</v>
      </c>
      <c r="O36" s="40">
        <v>2730000</v>
      </c>
      <c r="P36" s="41">
        <v>36</v>
      </c>
      <c r="Q36" s="40">
        <v>7368503.1699999981</v>
      </c>
      <c r="R36" s="40">
        <v>5671091.2199999979</v>
      </c>
      <c r="S36" s="40">
        <v>1941232.14</v>
      </c>
      <c r="T36" s="42">
        <f t="shared" si="3"/>
        <v>0.80398288816148367</v>
      </c>
      <c r="U36" s="42">
        <f t="shared" si="4"/>
        <v>0.769639516895261</v>
      </c>
      <c r="V36" s="65">
        <f t="shared" si="5"/>
        <v>0.26344999726721979</v>
      </c>
    </row>
    <row r="37" spans="1:22" ht="36" x14ac:dyDescent="0.25">
      <c r="A37" s="34" t="s">
        <v>157</v>
      </c>
      <c r="B37" s="35">
        <v>12</v>
      </c>
      <c r="C37" s="36">
        <v>35</v>
      </c>
      <c r="D37" s="37"/>
      <c r="E37" s="37">
        <v>54</v>
      </c>
      <c r="F37" s="37">
        <v>36</v>
      </c>
      <c r="G37" s="38">
        <v>1102</v>
      </c>
      <c r="H37" s="35" t="s">
        <v>129</v>
      </c>
      <c r="I37" s="35" t="s">
        <v>135</v>
      </c>
      <c r="J37" s="35" t="s">
        <v>139</v>
      </c>
      <c r="K37" s="35" t="s">
        <v>68</v>
      </c>
      <c r="L37" s="39">
        <v>43056</v>
      </c>
      <c r="M37" s="40">
        <v>8420000</v>
      </c>
      <c r="N37" s="40">
        <v>5900000</v>
      </c>
      <c r="O37" s="40">
        <v>2520000</v>
      </c>
      <c r="P37" s="41">
        <v>4</v>
      </c>
      <c r="Q37" s="40">
        <v>3290928.7399999998</v>
      </c>
      <c r="R37" s="40">
        <v>3285234.03</v>
      </c>
      <c r="S37" s="40">
        <v>1413860.99</v>
      </c>
      <c r="T37" s="42">
        <f t="shared" si="3"/>
        <v>0.39084664370546318</v>
      </c>
      <c r="U37" s="42">
        <f t="shared" si="4"/>
        <v>0.99826957359155699</v>
      </c>
      <c r="V37" s="65">
        <f t="shared" si="5"/>
        <v>0.4296237025174845</v>
      </c>
    </row>
    <row r="38" spans="1:22" ht="36" x14ac:dyDescent="0.25">
      <c r="A38" s="34" t="s">
        <v>157</v>
      </c>
      <c r="B38" s="35">
        <v>12</v>
      </c>
      <c r="C38" s="36">
        <v>36</v>
      </c>
      <c r="D38" s="37"/>
      <c r="E38" s="37">
        <v>56</v>
      </c>
      <c r="F38" s="37">
        <v>37</v>
      </c>
      <c r="G38" s="38">
        <v>1144</v>
      </c>
      <c r="H38" s="43" t="s">
        <v>69</v>
      </c>
      <c r="I38" s="35" t="s">
        <v>6</v>
      </c>
      <c r="J38" s="35" t="s">
        <v>139</v>
      </c>
      <c r="K38" s="35" t="s">
        <v>70</v>
      </c>
      <c r="L38" s="39">
        <v>43543</v>
      </c>
      <c r="M38" s="40">
        <v>12100000</v>
      </c>
      <c r="N38" s="40">
        <v>11200000</v>
      </c>
      <c r="O38" s="40">
        <v>900000</v>
      </c>
      <c r="P38" s="41">
        <v>51</v>
      </c>
      <c r="Q38" s="40">
        <v>13312464.840000007</v>
      </c>
      <c r="R38" s="40">
        <v>12559674.590000007</v>
      </c>
      <c r="S38" s="40">
        <v>6281174.8899999997</v>
      </c>
      <c r="T38" s="42">
        <f t="shared" si="3"/>
        <v>1.1002037057851246</v>
      </c>
      <c r="U38" s="42">
        <f t="shared" si="4"/>
        <v>0.94345222623701597</v>
      </c>
      <c r="V38" s="65">
        <f t="shared" si="5"/>
        <v>0.47182659000359817</v>
      </c>
    </row>
    <row r="39" spans="1:22" ht="36" x14ac:dyDescent="0.25">
      <c r="A39" s="34" t="s">
        <v>158</v>
      </c>
      <c r="B39" s="35">
        <v>16</v>
      </c>
      <c r="C39" s="36">
        <v>37</v>
      </c>
      <c r="D39" s="37"/>
      <c r="E39" s="37">
        <v>5</v>
      </c>
      <c r="F39" s="37">
        <v>38</v>
      </c>
      <c r="G39" s="38">
        <v>1091</v>
      </c>
      <c r="H39" s="35" t="s">
        <v>71</v>
      </c>
      <c r="I39" s="35" t="s">
        <v>135</v>
      </c>
      <c r="J39" s="35" t="s">
        <v>139</v>
      </c>
      <c r="K39" s="35" t="s">
        <v>72</v>
      </c>
      <c r="L39" s="39">
        <v>43110</v>
      </c>
      <c r="M39" s="40">
        <v>85473690</v>
      </c>
      <c r="N39" s="40">
        <v>62527448</v>
      </c>
      <c r="O39" s="40">
        <v>22946242</v>
      </c>
      <c r="P39" s="41">
        <v>254</v>
      </c>
      <c r="Q39" s="40">
        <v>59924425.759999953</v>
      </c>
      <c r="R39" s="40">
        <v>50889061.689999953</v>
      </c>
      <c r="S39" s="40">
        <v>29854964.810000006</v>
      </c>
      <c r="T39" s="42">
        <f t="shared" si="3"/>
        <v>0.70108621448307606</v>
      </c>
      <c r="U39" s="42">
        <f t="shared" si="4"/>
        <v>0.84922068162677034</v>
      </c>
      <c r="V39" s="65">
        <f t="shared" si="5"/>
        <v>0.49821027788518985</v>
      </c>
    </row>
    <row r="40" spans="1:22" ht="24" x14ac:dyDescent="0.25">
      <c r="A40" s="34" t="s">
        <v>158</v>
      </c>
      <c r="B40" s="35">
        <v>16</v>
      </c>
      <c r="C40" s="36">
        <v>38</v>
      </c>
      <c r="D40" s="37"/>
      <c r="E40" s="37">
        <v>6</v>
      </c>
      <c r="F40" s="37">
        <v>39</v>
      </c>
      <c r="G40" s="38">
        <v>1092</v>
      </c>
      <c r="H40" s="35" t="s">
        <v>115</v>
      </c>
      <c r="I40" s="35" t="s">
        <v>135</v>
      </c>
      <c r="J40" s="35" t="s">
        <v>139</v>
      </c>
      <c r="K40" s="35" t="s">
        <v>73</v>
      </c>
      <c r="L40" s="39">
        <v>43138</v>
      </c>
      <c r="M40" s="40">
        <v>80465325</v>
      </c>
      <c r="N40" s="40">
        <v>60021675</v>
      </c>
      <c r="O40" s="40">
        <v>20443650</v>
      </c>
      <c r="P40" s="41">
        <v>491</v>
      </c>
      <c r="Q40" s="40">
        <v>59009280.509999961</v>
      </c>
      <c r="R40" s="40">
        <v>44162431.459999971</v>
      </c>
      <c r="S40" s="40">
        <v>20365004.229999997</v>
      </c>
      <c r="T40" s="42">
        <f t="shared" si="3"/>
        <v>0.73335042777743031</v>
      </c>
      <c r="U40" s="42">
        <f t="shared" si="4"/>
        <v>0.74839806685180676</v>
      </c>
      <c r="V40" s="65">
        <f t="shared" si="5"/>
        <v>0.34511527769854539</v>
      </c>
    </row>
    <row r="41" spans="1:22" ht="36" x14ac:dyDescent="0.25">
      <c r="A41" s="34" t="s">
        <v>158</v>
      </c>
      <c r="B41" s="35">
        <v>16</v>
      </c>
      <c r="C41" s="36">
        <v>39</v>
      </c>
      <c r="D41" s="37"/>
      <c r="E41" s="37">
        <v>7</v>
      </c>
      <c r="F41" s="37">
        <v>40</v>
      </c>
      <c r="G41" s="38">
        <v>1093</v>
      </c>
      <c r="H41" s="35" t="s">
        <v>74</v>
      </c>
      <c r="I41" s="35" t="s">
        <v>135</v>
      </c>
      <c r="J41" s="35" t="s">
        <v>139</v>
      </c>
      <c r="K41" s="35" t="s">
        <v>75</v>
      </c>
      <c r="L41" s="39">
        <v>43138</v>
      </c>
      <c r="M41" s="40">
        <v>58459846</v>
      </c>
      <c r="N41" s="40">
        <v>32573308</v>
      </c>
      <c r="O41" s="40">
        <v>25886538</v>
      </c>
      <c r="P41" s="41">
        <v>62</v>
      </c>
      <c r="Q41" s="40">
        <v>52375018.469999991</v>
      </c>
      <c r="R41" s="40">
        <v>40096365.459999986</v>
      </c>
      <c r="S41" s="40">
        <v>29582328.389999993</v>
      </c>
      <c r="T41" s="42">
        <f t="shared" si="3"/>
        <v>0.89591441055113263</v>
      </c>
      <c r="U41" s="42">
        <f t="shared" si="4"/>
        <v>0.76556279370033786</v>
      </c>
      <c r="V41" s="65">
        <f t="shared" si="5"/>
        <v>0.56481752664095997</v>
      </c>
    </row>
    <row r="42" spans="1:22" ht="36" x14ac:dyDescent="0.25">
      <c r="A42" s="34" t="s">
        <v>158</v>
      </c>
      <c r="B42" s="35">
        <v>16</v>
      </c>
      <c r="C42" s="36">
        <v>40</v>
      </c>
      <c r="D42" s="37"/>
      <c r="E42" s="37">
        <v>8</v>
      </c>
      <c r="F42" s="37">
        <v>41</v>
      </c>
      <c r="G42" s="38">
        <v>1094</v>
      </c>
      <c r="H42" s="35" t="s">
        <v>76</v>
      </c>
      <c r="I42" s="35" t="s">
        <v>135</v>
      </c>
      <c r="J42" s="35" t="s">
        <v>139</v>
      </c>
      <c r="K42" s="35" t="s">
        <v>77</v>
      </c>
      <c r="L42" s="39">
        <v>43159</v>
      </c>
      <c r="M42" s="40">
        <v>35416200</v>
      </c>
      <c r="N42" s="40">
        <v>27335000</v>
      </c>
      <c r="O42" s="40">
        <v>8081200</v>
      </c>
      <c r="P42" s="41">
        <v>18</v>
      </c>
      <c r="Q42" s="40">
        <v>23316675.490000002</v>
      </c>
      <c r="R42" s="40">
        <v>15781437.68</v>
      </c>
      <c r="S42" s="40">
        <v>1917996.57</v>
      </c>
      <c r="T42" s="42">
        <f t="shared" si="3"/>
        <v>0.65836186519163553</v>
      </c>
      <c r="U42" s="42">
        <f t="shared" si="4"/>
        <v>0.67683052357821349</v>
      </c>
      <c r="V42" s="65">
        <f t="shared" si="5"/>
        <v>8.2258578021664613E-2</v>
      </c>
    </row>
    <row r="43" spans="1:22" ht="24" x14ac:dyDescent="0.25">
      <c r="A43" s="34" t="s">
        <v>154</v>
      </c>
      <c r="B43" s="35">
        <v>14</v>
      </c>
      <c r="C43" s="36">
        <v>41</v>
      </c>
      <c r="D43" s="37"/>
      <c r="E43" s="37">
        <v>10</v>
      </c>
      <c r="F43" s="37">
        <v>42</v>
      </c>
      <c r="G43" s="38">
        <v>1019</v>
      </c>
      <c r="H43" s="35" t="s">
        <v>78</v>
      </c>
      <c r="I43" s="35" t="s">
        <v>135</v>
      </c>
      <c r="J43" s="35" t="s">
        <v>139</v>
      </c>
      <c r="K43" s="35" t="s">
        <v>79</v>
      </c>
      <c r="L43" s="39">
        <v>42859</v>
      </c>
      <c r="M43" s="40">
        <v>10500000</v>
      </c>
      <c r="N43" s="40">
        <v>7900000</v>
      </c>
      <c r="O43" s="40">
        <v>2600000</v>
      </c>
      <c r="P43" s="41">
        <v>11</v>
      </c>
      <c r="Q43" s="40">
        <v>21125787.41</v>
      </c>
      <c r="R43" s="40">
        <v>9929460.3300000001</v>
      </c>
      <c r="S43" s="40">
        <v>4993417.4000000004</v>
      </c>
      <c r="T43" s="42">
        <f t="shared" si="3"/>
        <v>2.0119797533333332</v>
      </c>
      <c r="U43" s="42">
        <f t="shared" si="4"/>
        <v>0.47001610578074071</v>
      </c>
      <c r="V43" s="65">
        <f t="shared" si="5"/>
        <v>0.23636597789658437</v>
      </c>
    </row>
    <row r="44" spans="1:22" ht="24" x14ac:dyDescent="0.25">
      <c r="A44" s="34" t="s">
        <v>154</v>
      </c>
      <c r="B44" s="35">
        <v>14</v>
      </c>
      <c r="C44" s="36">
        <v>42</v>
      </c>
      <c r="D44" s="37"/>
      <c r="E44" s="37">
        <v>11</v>
      </c>
      <c r="F44" s="37">
        <v>43</v>
      </c>
      <c r="G44" s="38">
        <v>1028</v>
      </c>
      <c r="H44" s="35" t="s">
        <v>80</v>
      </c>
      <c r="I44" s="35" t="s">
        <v>135</v>
      </c>
      <c r="J44" s="35" t="s">
        <v>139</v>
      </c>
      <c r="K44" s="35" t="s">
        <v>81</v>
      </c>
      <c r="L44" s="39">
        <v>42797</v>
      </c>
      <c r="M44" s="40">
        <v>8500000</v>
      </c>
      <c r="N44" s="40">
        <v>7000000</v>
      </c>
      <c r="O44" s="40">
        <v>1500000</v>
      </c>
      <c r="P44" s="41">
        <v>6</v>
      </c>
      <c r="Q44" s="40">
        <v>8137290.7700000005</v>
      </c>
      <c r="R44" s="40">
        <v>6739093.6200000001</v>
      </c>
      <c r="S44" s="40">
        <v>1302456.0700000003</v>
      </c>
      <c r="T44" s="42">
        <f t="shared" si="3"/>
        <v>0.95732832588235295</v>
      </c>
      <c r="U44" s="42">
        <f t="shared" si="4"/>
        <v>0.82817411967693511</v>
      </c>
      <c r="V44" s="65">
        <f t="shared" si="5"/>
        <v>0.16006016090783004</v>
      </c>
    </row>
    <row r="45" spans="1:22" ht="60" x14ac:dyDescent="0.25">
      <c r="A45" s="34" t="s">
        <v>154</v>
      </c>
      <c r="B45" s="35">
        <v>14</v>
      </c>
      <c r="C45" s="36">
        <v>43</v>
      </c>
      <c r="D45" s="37"/>
      <c r="E45" s="37">
        <v>9</v>
      </c>
      <c r="F45" s="37">
        <v>44</v>
      </c>
      <c r="G45" s="38">
        <v>1005</v>
      </c>
      <c r="H45" s="43" t="s">
        <v>82</v>
      </c>
      <c r="I45" s="35" t="s">
        <v>6</v>
      </c>
      <c r="J45" s="35" t="s">
        <v>139</v>
      </c>
      <c r="K45" s="35" t="s">
        <v>83</v>
      </c>
      <c r="L45" s="39">
        <v>42929</v>
      </c>
      <c r="M45" s="40">
        <v>39213700</v>
      </c>
      <c r="N45" s="40">
        <v>37413700</v>
      </c>
      <c r="O45" s="40">
        <v>1800000</v>
      </c>
      <c r="P45" s="41">
        <v>22</v>
      </c>
      <c r="Q45" s="40">
        <v>32115297.159999996</v>
      </c>
      <c r="R45" s="40">
        <v>20939079.050000004</v>
      </c>
      <c r="S45" s="40">
        <v>15685018.48</v>
      </c>
      <c r="T45" s="42">
        <f t="shared" si="3"/>
        <v>0.81898155899596303</v>
      </c>
      <c r="U45" s="42">
        <f t="shared" si="4"/>
        <v>0.65199705130176688</v>
      </c>
      <c r="V45" s="65">
        <f t="shared" si="5"/>
        <v>0.48839711499029465</v>
      </c>
    </row>
    <row r="46" spans="1:22" ht="24" x14ac:dyDescent="0.25">
      <c r="A46" s="34" t="s">
        <v>155</v>
      </c>
      <c r="B46" s="35">
        <v>17</v>
      </c>
      <c r="C46" s="36">
        <v>44</v>
      </c>
      <c r="D46" s="37"/>
      <c r="E46" s="37">
        <v>52</v>
      </c>
      <c r="F46" s="37">
        <v>45</v>
      </c>
      <c r="G46" s="38">
        <v>1090</v>
      </c>
      <c r="H46" s="35" t="s">
        <v>116</v>
      </c>
      <c r="I46" s="35" t="s">
        <v>135</v>
      </c>
      <c r="J46" s="35" t="s">
        <v>139</v>
      </c>
      <c r="K46" s="35" t="s">
        <v>84</v>
      </c>
      <c r="L46" s="39">
        <v>43027</v>
      </c>
      <c r="M46" s="40">
        <v>5350624</v>
      </c>
      <c r="N46" s="40">
        <v>5050624</v>
      </c>
      <c r="O46" s="40">
        <v>300000</v>
      </c>
      <c r="P46" s="41">
        <v>2</v>
      </c>
      <c r="Q46" s="40">
        <v>2799677.24</v>
      </c>
      <c r="R46" s="40">
        <v>2799677.24</v>
      </c>
      <c r="S46" s="40">
        <v>1295013.45</v>
      </c>
      <c r="T46" s="42">
        <f t="shared" si="3"/>
        <v>0.52324312827812236</v>
      </c>
      <c r="U46" s="42">
        <f t="shared" si="4"/>
        <v>1</v>
      </c>
      <c r="V46" s="65">
        <f t="shared" si="5"/>
        <v>0.46255812330709944</v>
      </c>
    </row>
    <row r="47" spans="1:22" ht="24" x14ac:dyDescent="0.25">
      <c r="A47" s="34" t="s">
        <v>153</v>
      </c>
      <c r="B47" s="35">
        <v>15</v>
      </c>
      <c r="C47" s="36">
        <v>45</v>
      </c>
      <c r="D47" s="37"/>
      <c r="E47" s="37">
        <v>47</v>
      </c>
      <c r="F47" s="37">
        <v>46</v>
      </c>
      <c r="G47" s="38">
        <v>1026</v>
      </c>
      <c r="H47" s="35" t="s">
        <v>85</v>
      </c>
      <c r="I47" s="35" t="s">
        <v>135</v>
      </c>
      <c r="J47" s="35" t="s">
        <v>139</v>
      </c>
      <c r="K47" s="35" t="s">
        <v>86</v>
      </c>
      <c r="L47" s="39">
        <v>42804</v>
      </c>
      <c r="M47" s="40">
        <v>16050167</v>
      </c>
      <c r="N47" s="40">
        <v>14737667</v>
      </c>
      <c r="O47" s="40">
        <v>1312500</v>
      </c>
      <c r="P47" s="41">
        <v>676</v>
      </c>
      <c r="Q47" s="40">
        <v>17812641.760000002</v>
      </c>
      <c r="R47" s="40">
        <v>13547236.34</v>
      </c>
      <c r="S47" s="40">
        <v>8411499.5100000054</v>
      </c>
      <c r="T47" s="42">
        <f t="shared" si="3"/>
        <v>1.1098103689513013</v>
      </c>
      <c r="U47" s="42">
        <f t="shared" si="4"/>
        <v>0.7605405488152589</v>
      </c>
      <c r="V47" s="65">
        <f t="shared" si="5"/>
        <v>0.47222077574640475</v>
      </c>
    </row>
    <row r="48" spans="1:22" ht="36" x14ac:dyDescent="0.25">
      <c r="A48" s="34" t="s">
        <v>153</v>
      </c>
      <c r="B48" s="35">
        <v>15</v>
      </c>
      <c r="C48" s="36">
        <v>46</v>
      </c>
      <c r="D48" s="37"/>
      <c r="E48" s="37">
        <v>48</v>
      </c>
      <c r="F48" s="37">
        <v>47</v>
      </c>
      <c r="G48" s="38">
        <v>1027</v>
      </c>
      <c r="H48" s="35" t="s">
        <v>87</v>
      </c>
      <c r="I48" s="35" t="s">
        <v>135</v>
      </c>
      <c r="J48" s="35" t="s">
        <v>139</v>
      </c>
      <c r="K48" s="35" t="s">
        <v>88</v>
      </c>
      <c r="L48" s="39">
        <v>42804</v>
      </c>
      <c r="M48" s="40">
        <v>10683445</v>
      </c>
      <c r="N48" s="40">
        <v>9808445</v>
      </c>
      <c r="O48" s="40">
        <v>875000</v>
      </c>
      <c r="P48" s="41">
        <v>34</v>
      </c>
      <c r="Q48" s="40">
        <v>9243451.8200000022</v>
      </c>
      <c r="R48" s="40">
        <v>7614134.8200000003</v>
      </c>
      <c r="S48" s="40">
        <v>3290538.45</v>
      </c>
      <c r="T48" s="42">
        <f t="shared" si="3"/>
        <v>0.8652126556555495</v>
      </c>
      <c r="U48" s="42">
        <f t="shared" si="4"/>
        <v>0.82373284009825654</v>
      </c>
      <c r="V48" s="65">
        <f t="shared" si="5"/>
        <v>0.35598589294102034</v>
      </c>
    </row>
    <row r="49" spans="1:22" ht="24" x14ac:dyDescent="0.25">
      <c r="A49" s="34" t="s">
        <v>153</v>
      </c>
      <c r="B49" s="35">
        <v>15</v>
      </c>
      <c r="C49" s="36">
        <v>47</v>
      </c>
      <c r="D49" s="37"/>
      <c r="E49" s="37">
        <v>50</v>
      </c>
      <c r="F49" s="37">
        <v>48</v>
      </c>
      <c r="G49" s="38">
        <v>1136</v>
      </c>
      <c r="H49" s="43" t="s">
        <v>89</v>
      </c>
      <c r="I49" s="35" t="s">
        <v>6</v>
      </c>
      <c r="J49" s="35" t="s">
        <v>130</v>
      </c>
      <c r="K49" s="35" t="s">
        <v>90</v>
      </c>
      <c r="L49" s="39">
        <v>43368</v>
      </c>
      <c r="M49" s="40">
        <v>13850000</v>
      </c>
      <c r="N49" s="40">
        <v>13850000</v>
      </c>
      <c r="O49" s="44" t="s">
        <v>177</v>
      </c>
      <c r="P49" s="41">
        <v>6</v>
      </c>
      <c r="Q49" s="40">
        <v>3920717.58</v>
      </c>
      <c r="R49" s="40">
        <v>3593951.71</v>
      </c>
      <c r="S49" s="40">
        <v>2732773.5900000003</v>
      </c>
      <c r="T49" s="42">
        <f t="shared" si="3"/>
        <v>0.28308430180505417</v>
      </c>
      <c r="U49" s="42">
        <f t="shared" si="4"/>
        <v>0.91665661621054584</v>
      </c>
      <c r="V49" s="65">
        <f t="shared" si="5"/>
        <v>0.69700852821946957</v>
      </c>
    </row>
    <row r="50" spans="1:22" ht="24" x14ac:dyDescent="0.25">
      <c r="A50" s="34" t="s">
        <v>153</v>
      </c>
      <c r="B50" s="35">
        <v>15</v>
      </c>
      <c r="C50" s="36">
        <v>48</v>
      </c>
      <c r="D50" s="37"/>
      <c r="E50" s="37">
        <v>51</v>
      </c>
      <c r="F50" s="37">
        <v>49</v>
      </c>
      <c r="G50" s="38">
        <v>1137</v>
      </c>
      <c r="H50" s="43" t="s">
        <v>91</v>
      </c>
      <c r="I50" s="35" t="s">
        <v>6</v>
      </c>
      <c r="J50" s="35" t="s">
        <v>130</v>
      </c>
      <c r="K50" s="35" t="s">
        <v>92</v>
      </c>
      <c r="L50" s="39">
        <v>43368</v>
      </c>
      <c r="M50" s="40">
        <v>12800000</v>
      </c>
      <c r="N50" s="40">
        <v>12800000</v>
      </c>
      <c r="O50" s="44" t="s">
        <v>177</v>
      </c>
      <c r="P50" s="41">
        <v>12</v>
      </c>
      <c r="Q50" s="40">
        <v>8511879.9500000011</v>
      </c>
      <c r="R50" s="40">
        <v>6732439.169999999</v>
      </c>
      <c r="S50" s="40">
        <v>2418648.2000000002</v>
      </c>
      <c r="T50" s="42">
        <f t="shared" si="3"/>
        <v>0.66499062109375007</v>
      </c>
      <c r="U50" s="42">
        <f t="shared" si="4"/>
        <v>0.79094620807005134</v>
      </c>
      <c r="V50" s="65">
        <f t="shared" si="5"/>
        <v>0.28414970772702214</v>
      </c>
    </row>
    <row r="51" spans="1:22" ht="36" x14ac:dyDescent="0.25">
      <c r="A51" s="34" t="s">
        <v>153</v>
      </c>
      <c r="B51" s="35">
        <v>15</v>
      </c>
      <c r="C51" s="36">
        <v>49</v>
      </c>
      <c r="D51" s="37"/>
      <c r="E51" s="37">
        <v>49</v>
      </c>
      <c r="F51" s="37">
        <v>50</v>
      </c>
      <c r="G51" s="38">
        <v>1135</v>
      </c>
      <c r="H51" s="43" t="s">
        <v>93</v>
      </c>
      <c r="I51" s="35" t="s">
        <v>6</v>
      </c>
      <c r="J51" s="35" t="s">
        <v>130</v>
      </c>
      <c r="K51" s="35" t="s">
        <v>94</v>
      </c>
      <c r="L51" s="39">
        <v>43368</v>
      </c>
      <c r="M51" s="40">
        <v>10400000</v>
      </c>
      <c r="N51" s="40">
        <v>10400000</v>
      </c>
      <c r="O51" s="44" t="s">
        <v>177</v>
      </c>
      <c r="P51" s="41">
        <v>19</v>
      </c>
      <c r="Q51" s="40">
        <v>9110161.3099999987</v>
      </c>
      <c r="R51" s="40">
        <v>6303818.8799999999</v>
      </c>
      <c r="S51" s="40">
        <v>2542622.33</v>
      </c>
      <c r="T51" s="42">
        <f t="shared" si="3"/>
        <v>0.87597704903846141</v>
      </c>
      <c r="U51" s="42">
        <f t="shared" si="4"/>
        <v>0.691954693829675</v>
      </c>
      <c r="V51" s="65">
        <f t="shared" si="5"/>
        <v>0.27909739942903389</v>
      </c>
    </row>
    <row r="52" spans="1:22" ht="48" x14ac:dyDescent="0.25">
      <c r="A52" s="34" t="s">
        <v>148</v>
      </c>
      <c r="B52" s="35">
        <v>6</v>
      </c>
      <c r="C52" s="45">
        <v>50</v>
      </c>
      <c r="D52" s="35">
        <v>51</v>
      </c>
      <c r="E52" s="37">
        <v>45</v>
      </c>
      <c r="F52" s="37">
        <v>51</v>
      </c>
      <c r="G52" s="38">
        <v>1128</v>
      </c>
      <c r="H52" s="35" t="s">
        <v>250</v>
      </c>
      <c r="I52" s="35" t="s">
        <v>95</v>
      </c>
      <c r="J52" s="35" t="s">
        <v>131</v>
      </c>
      <c r="K52" s="35" t="s">
        <v>96</v>
      </c>
      <c r="L52" s="39">
        <v>43091</v>
      </c>
      <c r="M52" s="40">
        <v>987350</v>
      </c>
      <c r="N52" s="44" t="s">
        <v>177</v>
      </c>
      <c r="O52" s="40">
        <v>987350</v>
      </c>
      <c r="P52" s="41">
        <v>5</v>
      </c>
      <c r="Q52" s="40">
        <v>850267.20000000007</v>
      </c>
      <c r="R52" s="40">
        <v>847499.70000000007</v>
      </c>
      <c r="S52" s="40">
        <v>478917.92</v>
      </c>
      <c r="T52" s="42">
        <f t="shared" si="3"/>
        <v>0.86116088519775158</v>
      </c>
      <c r="U52" s="42">
        <f t="shared" si="4"/>
        <v>0.99674514082161469</v>
      </c>
      <c r="V52" s="65">
        <f t="shared" si="5"/>
        <v>0.56325578594587666</v>
      </c>
    </row>
    <row r="53" spans="1:22" ht="36" x14ac:dyDescent="0.25">
      <c r="A53" s="34" t="s">
        <v>148</v>
      </c>
      <c r="B53" s="35">
        <v>6</v>
      </c>
      <c r="C53" s="45">
        <v>52</v>
      </c>
      <c r="D53" s="35"/>
      <c r="E53" s="35">
        <v>44</v>
      </c>
      <c r="F53" s="37">
        <v>52</v>
      </c>
      <c r="G53" s="47">
        <v>1127</v>
      </c>
      <c r="H53" s="35" t="s">
        <v>118</v>
      </c>
      <c r="I53" s="35" t="s">
        <v>95</v>
      </c>
      <c r="J53" s="35" t="s">
        <v>131</v>
      </c>
      <c r="K53" s="35" t="s">
        <v>97</v>
      </c>
      <c r="L53" s="39">
        <v>43090</v>
      </c>
      <c r="M53" s="48">
        <v>317450</v>
      </c>
      <c r="N53" s="44" t="s">
        <v>177</v>
      </c>
      <c r="O53" s="40">
        <v>317450</v>
      </c>
      <c r="P53" s="49">
        <v>4</v>
      </c>
      <c r="Q53" s="48">
        <v>268211.12</v>
      </c>
      <c r="R53" s="48">
        <v>252188.31</v>
      </c>
      <c r="S53" s="48">
        <v>252188.31</v>
      </c>
      <c r="T53" s="42">
        <f t="shared" si="3"/>
        <v>0.84489248700582764</v>
      </c>
      <c r="U53" s="42">
        <f t="shared" si="4"/>
        <v>0.94026045601688701</v>
      </c>
      <c r="V53" s="65">
        <f t="shared" si="5"/>
        <v>0.94026045601688701</v>
      </c>
    </row>
    <row r="54" spans="1:22" ht="36" x14ac:dyDescent="0.25">
      <c r="A54" s="34" t="s">
        <v>148</v>
      </c>
      <c r="B54" s="35">
        <v>6</v>
      </c>
      <c r="C54" s="45">
        <v>53</v>
      </c>
      <c r="D54" s="35"/>
      <c r="E54" s="35">
        <v>46</v>
      </c>
      <c r="F54" s="37">
        <v>53</v>
      </c>
      <c r="G54" s="47">
        <v>1129</v>
      </c>
      <c r="H54" s="35" t="s">
        <v>119</v>
      </c>
      <c r="I54" s="35" t="s">
        <v>95</v>
      </c>
      <c r="J54" s="35" t="s">
        <v>131</v>
      </c>
      <c r="K54" s="35" t="s">
        <v>98</v>
      </c>
      <c r="L54" s="39">
        <v>43090</v>
      </c>
      <c r="M54" s="48">
        <v>441350</v>
      </c>
      <c r="N54" s="44" t="s">
        <v>177</v>
      </c>
      <c r="O54" s="40">
        <v>441350</v>
      </c>
      <c r="P54" s="49">
        <v>4</v>
      </c>
      <c r="Q54" s="48">
        <v>378664</v>
      </c>
      <c r="R54" s="48">
        <v>378664</v>
      </c>
      <c r="S54" s="48">
        <v>0</v>
      </c>
      <c r="T54" s="42">
        <f t="shared" si="3"/>
        <v>0.8579675994108984</v>
      </c>
      <c r="U54" s="42">
        <f t="shared" si="4"/>
        <v>1</v>
      </c>
      <c r="V54" s="65">
        <f t="shared" si="5"/>
        <v>0</v>
      </c>
    </row>
    <row r="55" spans="1:22" ht="36" x14ac:dyDescent="0.25">
      <c r="A55" s="34" t="s">
        <v>148</v>
      </c>
      <c r="B55" s="35">
        <v>6</v>
      </c>
      <c r="C55" s="45">
        <v>54</v>
      </c>
      <c r="D55" s="35"/>
      <c r="E55" s="35">
        <v>40</v>
      </c>
      <c r="F55" s="37">
        <v>54</v>
      </c>
      <c r="G55" s="47">
        <v>1065</v>
      </c>
      <c r="H55" s="35" t="s">
        <v>120</v>
      </c>
      <c r="I55" s="35" t="s">
        <v>95</v>
      </c>
      <c r="J55" s="35" t="s">
        <v>131</v>
      </c>
      <c r="K55" s="35" t="s">
        <v>99</v>
      </c>
      <c r="L55" s="39">
        <v>43090</v>
      </c>
      <c r="M55" s="48">
        <v>1900000</v>
      </c>
      <c r="N55" s="44" t="s">
        <v>177</v>
      </c>
      <c r="O55" s="40">
        <v>1900000</v>
      </c>
      <c r="P55" s="49">
        <v>1</v>
      </c>
      <c r="Q55" s="48">
        <v>40941.699999999997</v>
      </c>
      <c r="R55" s="48">
        <v>40941.699999999997</v>
      </c>
      <c r="S55" s="48">
        <v>40941.699999999997</v>
      </c>
      <c r="T55" s="42">
        <f t="shared" si="3"/>
        <v>2.1548263157894737E-2</v>
      </c>
      <c r="U55" s="42">
        <f t="shared" si="4"/>
        <v>1</v>
      </c>
      <c r="V55" s="65">
        <f t="shared" si="5"/>
        <v>1</v>
      </c>
    </row>
    <row r="56" spans="1:22" ht="36" x14ac:dyDescent="0.25">
      <c r="A56" s="34" t="s">
        <v>148</v>
      </c>
      <c r="B56" s="35">
        <v>6</v>
      </c>
      <c r="C56" s="45">
        <v>55</v>
      </c>
      <c r="D56" s="35"/>
      <c r="E56" s="35">
        <v>41</v>
      </c>
      <c r="F56" s="37">
        <v>55</v>
      </c>
      <c r="G56" s="47">
        <v>1124</v>
      </c>
      <c r="H56" s="35" t="s">
        <v>121</v>
      </c>
      <c r="I56" s="35" t="s">
        <v>95</v>
      </c>
      <c r="J56" s="35" t="s">
        <v>131</v>
      </c>
      <c r="K56" s="35" t="s">
        <v>100</v>
      </c>
      <c r="L56" s="39">
        <v>43091</v>
      </c>
      <c r="M56" s="48">
        <v>588350</v>
      </c>
      <c r="N56" s="44" t="s">
        <v>177</v>
      </c>
      <c r="O56" s="40">
        <v>588350</v>
      </c>
      <c r="P56" s="49">
        <v>2</v>
      </c>
      <c r="Q56" s="48">
        <v>504108.5</v>
      </c>
      <c r="R56" s="48">
        <v>504108.5</v>
      </c>
      <c r="S56" s="48">
        <v>208866.67</v>
      </c>
      <c r="T56" s="42">
        <f t="shared" si="3"/>
        <v>0.85681737061273056</v>
      </c>
      <c r="U56" s="42">
        <f t="shared" si="4"/>
        <v>1</v>
      </c>
      <c r="V56" s="65">
        <f t="shared" si="5"/>
        <v>0.41432880024835927</v>
      </c>
    </row>
    <row r="57" spans="1:22" ht="36" x14ac:dyDescent="0.25">
      <c r="A57" s="34" t="s">
        <v>148</v>
      </c>
      <c r="B57" s="35">
        <v>6</v>
      </c>
      <c r="C57" s="45">
        <v>56</v>
      </c>
      <c r="D57" s="35"/>
      <c r="E57" s="35">
        <v>43</v>
      </c>
      <c r="F57" s="37">
        <v>56</v>
      </c>
      <c r="G57" s="47">
        <v>1126</v>
      </c>
      <c r="H57" s="35" t="s">
        <v>122</v>
      </c>
      <c r="I57" s="35" t="s">
        <v>95</v>
      </c>
      <c r="J57" s="35" t="s">
        <v>131</v>
      </c>
      <c r="K57" s="35" t="s">
        <v>101</v>
      </c>
      <c r="L57" s="39">
        <v>43090</v>
      </c>
      <c r="M57" s="48">
        <v>527100</v>
      </c>
      <c r="N57" s="44" t="s">
        <v>177</v>
      </c>
      <c r="O57" s="40">
        <v>527100</v>
      </c>
      <c r="P57" s="49">
        <v>2</v>
      </c>
      <c r="Q57" s="48">
        <v>447484.82</v>
      </c>
      <c r="R57" s="48">
        <v>447484.82</v>
      </c>
      <c r="S57" s="48">
        <v>447484.82</v>
      </c>
      <c r="T57" s="42">
        <f t="shared" si="3"/>
        <v>0.848956213242269</v>
      </c>
      <c r="U57" s="42">
        <f t="shared" si="4"/>
        <v>1</v>
      </c>
      <c r="V57" s="65">
        <f t="shared" si="5"/>
        <v>1</v>
      </c>
    </row>
    <row r="58" spans="1:22" ht="36" x14ac:dyDescent="0.25">
      <c r="A58" s="34" t="s">
        <v>148</v>
      </c>
      <c r="B58" s="35">
        <v>6</v>
      </c>
      <c r="C58" s="45">
        <v>66</v>
      </c>
      <c r="D58" s="43"/>
      <c r="E58" s="43">
        <v>42</v>
      </c>
      <c r="F58" s="43">
        <v>57</v>
      </c>
      <c r="G58" s="55">
        <v>1125</v>
      </c>
      <c r="H58" s="43" t="s">
        <v>134</v>
      </c>
      <c r="I58" s="35" t="s">
        <v>95</v>
      </c>
      <c r="J58" s="43" t="s">
        <v>131</v>
      </c>
      <c r="K58" s="43" t="s">
        <v>127</v>
      </c>
      <c r="L58" s="39">
        <v>43091</v>
      </c>
      <c r="M58" s="48">
        <v>286300</v>
      </c>
      <c r="N58" s="56" t="s">
        <v>177</v>
      </c>
      <c r="O58" s="40">
        <v>286300</v>
      </c>
      <c r="P58" s="49">
        <v>1</v>
      </c>
      <c r="Q58" s="48">
        <v>193889.6</v>
      </c>
      <c r="R58" s="48">
        <v>193889.6</v>
      </c>
      <c r="S58" s="48">
        <v>190102.67</v>
      </c>
      <c r="T58" s="42">
        <f t="shared" si="3"/>
        <v>0.67722528815927352</v>
      </c>
      <c r="U58" s="42">
        <f t="shared" si="4"/>
        <v>1</v>
      </c>
      <c r="V58" s="65">
        <f t="shared" si="5"/>
        <v>0.98046862750761266</v>
      </c>
    </row>
    <row r="59" spans="1:22" ht="72" x14ac:dyDescent="0.25">
      <c r="A59" s="34" t="s">
        <v>150</v>
      </c>
      <c r="B59" s="35">
        <v>8</v>
      </c>
      <c r="C59" s="45">
        <v>57</v>
      </c>
      <c r="D59" s="35"/>
      <c r="E59" s="35">
        <v>24</v>
      </c>
      <c r="F59" s="35">
        <v>58</v>
      </c>
      <c r="G59" s="47">
        <v>1132</v>
      </c>
      <c r="H59" s="35" t="s">
        <v>102</v>
      </c>
      <c r="I59" s="35" t="s">
        <v>95</v>
      </c>
      <c r="J59" s="35" t="s">
        <v>131</v>
      </c>
      <c r="K59" s="35" t="s">
        <v>103</v>
      </c>
      <c r="L59" s="39">
        <v>43097</v>
      </c>
      <c r="M59" s="48">
        <v>1000000</v>
      </c>
      <c r="N59" s="44" t="s">
        <v>177</v>
      </c>
      <c r="O59" s="40">
        <v>1000000</v>
      </c>
      <c r="P59" s="49">
        <v>1</v>
      </c>
      <c r="Q59" s="48">
        <v>150000</v>
      </c>
      <c r="R59" s="48">
        <v>150000</v>
      </c>
      <c r="S59" s="48">
        <v>20466.04</v>
      </c>
      <c r="T59" s="42">
        <f t="shared" si="3"/>
        <v>0.15</v>
      </c>
      <c r="U59" s="42">
        <f t="shared" si="4"/>
        <v>1</v>
      </c>
      <c r="V59" s="65">
        <f t="shared" si="5"/>
        <v>0.13644026666666667</v>
      </c>
    </row>
    <row r="60" spans="1:22" ht="60" x14ac:dyDescent="0.25">
      <c r="A60" s="34" t="s">
        <v>150</v>
      </c>
      <c r="B60" s="35">
        <v>8</v>
      </c>
      <c r="C60" s="45">
        <v>58</v>
      </c>
      <c r="D60" s="35"/>
      <c r="E60" s="35">
        <v>25</v>
      </c>
      <c r="F60" s="35">
        <v>59</v>
      </c>
      <c r="G60" s="47">
        <v>1133</v>
      </c>
      <c r="H60" s="35" t="s">
        <v>104</v>
      </c>
      <c r="I60" s="35" t="s">
        <v>95</v>
      </c>
      <c r="J60" s="35" t="s">
        <v>131</v>
      </c>
      <c r="K60" s="35" t="s">
        <v>103</v>
      </c>
      <c r="L60" s="39">
        <v>43097</v>
      </c>
      <c r="M60" s="48">
        <v>500000</v>
      </c>
      <c r="N60" s="44" t="s">
        <v>177</v>
      </c>
      <c r="O60" s="40">
        <v>500000</v>
      </c>
      <c r="P60" s="49">
        <v>5</v>
      </c>
      <c r="Q60" s="48">
        <v>499796</v>
      </c>
      <c r="R60" s="48">
        <v>167610</v>
      </c>
      <c r="S60" s="48">
        <v>146479.06</v>
      </c>
      <c r="T60" s="42">
        <f t="shared" si="3"/>
        <v>0.99959200000000004</v>
      </c>
      <c r="U60" s="42">
        <f t="shared" si="4"/>
        <v>0.33535682558483859</v>
      </c>
      <c r="V60" s="65">
        <f t="shared" si="5"/>
        <v>0.29307769569984554</v>
      </c>
    </row>
    <row r="61" spans="1:22" ht="72" x14ac:dyDescent="0.25">
      <c r="A61" s="34" t="s">
        <v>150</v>
      </c>
      <c r="B61" s="35">
        <v>8</v>
      </c>
      <c r="C61" s="45">
        <v>59</v>
      </c>
      <c r="D61" s="35"/>
      <c r="E61" s="35">
        <v>26</v>
      </c>
      <c r="F61" s="35">
        <v>60</v>
      </c>
      <c r="G61" s="47">
        <v>1134</v>
      </c>
      <c r="H61" s="35" t="s">
        <v>105</v>
      </c>
      <c r="I61" s="35" t="s">
        <v>95</v>
      </c>
      <c r="J61" s="35" t="s">
        <v>131</v>
      </c>
      <c r="K61" s="35" t="s">
        <v>106</v>
      </c>
      <c r="L61" s="39">
        <v>43097</v>
      </c>
      <c r="M61" s="48">
        <v>500000</v>
      </c>
      <c r="N61" s="44" t="s">
        <v>177</v>
      </c>
      <c r="O61" s="40">
        <v>500000</v>
      </c>
      <c r="P61" s="49">
        <v>1</v>
      </c>
      <c r="Q61" s="48">
        <v>75000</v>
      </c>
      <c r="R61" s="48">
        <v>75000</v>
      </c>
      <c r="S61" s="48">
        <v>7998.09</v>
      </c>
      <c r="T61" s="42">
        <f t="shared" si="3"/>
        <v>0.15</v>
      </c>
      <c r="U61" s="42">
        <f t="shared" si="4"/>
        <v>1</v>
      </c>
      <c r="V61" s="42">
        <f t="shared" si="5"/>
        <v>0.10664120000000001</v>
      </c>
    </row>
    <row r="62" spans="1:22" ht="24" x14ac:dyDescent="0.25">
      <c r="A62" s="34" t="s">
        <v>157</v>
      </c>
      <c r="B62" s="35">
        <v>12</v>
      </c>
      <c r="C62" s="45">
        <v>60</v>
      </c>
      <c r="D62" s="35"/>
      <c r="E62" s="35">
        <v>55</v>
      </c>
      <c r="F62" s="35">
        <v>61</v>
      </c>
      <c r="G62" s="47">
        <v>1123</v>
      </c>
      <c r="H62" s="35" t="s">
        <v>251</v>
      </c>
      <c r="I62" s="35" t="s">
        <v>95</v>
      </c>
      <c r="J62" s="35" t="s">
        <v>139</v>
      </c>
      <c r="K62" s="35" t="s">
        <v>107</v>
      </c>
      <c r="L62" s="39">
        <v>43046</v>
      </c>
      <c r="M62" s="48">
        <v>19000000</v>
      </c>
      <c r="N62" s="40">
        <v>12750000</v>
      </c>
      <c r="O62" s="40">
        <v>6250000</v>
      </c>
      <c r="P62" s="49">
        <v>57</v>
      </c>
      <c r="Q62" s="48">
        <v>18913351.049999997</v>
      </c>
      <c r="R62" s="48">
        <v>17338907.549999997</v>
      </c>
      <c r="S62" s="48">
        <v>7071747.2299999986</v>
      </c>
      <c r="T62" s="42">
        <f t="shared" si="3"/>
        <v>0.99543952894736831</v>
      </c>
      <c r="U62" s="42">
        <f t="shared" si="4"/>
        <v>0.91675491583497049</v>
      </c>
      <c r="V62" s="42">
        <f t="shared" si="5"/>
        <v>0.37390239367444089</v>
      </c>
    </row>
    <row r="63" spans="1:22" ht="48" x14ac:dyDescent="0.25">
      <c r="A63" s="34" t="s">
        <v>153</v>
      </c>
      <c r="B63" s="35">
        <v>15</v>
      </c>
      <c r="C63" s="45">
        <v>61</v>
      </c>
      <c r="D63" s="35"/>
      <c r="E63" s="35">
        <v>62</v>
      </c>
      <c r="F63" s="35">
        <v>62</v>
      </c>
      <c r="G63" s="35"/>
      <c r="H63" s="35" t="s">
        <v>123</v>
      </c>
      <c r="I63" s="35" t="s">
        <v>95</v>
      </c>
      <c r="J63" s="35" t="s">
        <v>131</v>
      </c>
      <c r="K63" s="35" t="s">
        <v>108</v>
      </c>
      <c r="L63" s="39">
        <v>43097</v>
      </c>
      <c r="M63" s="51">
        <v>1000000</v>
      </c>
      <c r="N63" s="52" t="s">
        <v>177</v>
      </c>
      <c r="O63" s="51">
        <v>1000000</v>
      </c>
      <c r="P63" s="53" t="s">
        <v>177</v>
      </c>
      <c r="Q63" s="52" t="s">
        <v>177</v>
      </c>
      <c r="R63" s="52" t="s">
        <v>177</v>
      </c>
      <c r="S63" s="52" t="s">
        <v>177</v>
      </c>
      <c r="T63" s="54" t="s">
        <v>177</v>
      </c>
      <c r="U63" s="54" t="s">
        <v>177</v>
      </c>
      <c r="V63" s="54" t="s">
        <v>177</v>
      </c>
    </row>
    <row r="64" spans="1:22" ht="48" x14ac:dyDescent="0.25">
      <c r="A64" s="34" t="s">
        <v>153</v>
      </c>
      <c r="B64" s="35">
        <v>15</v>
      </c>
      <c r="C64" s="45">
        <v>62</v>
      </c>
      <c r="D64" s="35"/>
      <c r="E64" s="35">
        <v>63</v>
      </c>
      <c r="F64" s="35">
        <v>63</v>
      </c>
      <c r="G64" s="35"/>
      <c r="H64" s="35" t="s">
        <v>124</v>
      </c>
      <c r="I64" s="35" t="s">
        <v>95</v>
      </c>
      <c r="J64" s="35" t="s">
        <v>131</v>
      </c>
      <c r="K64" s="35" t="s">
        <v>109</v>
      </c>
      <c r="L64" s="39">
        <v>43097</v>
      </c>
      <c r="M64" s="51">
        <v>1750000</v>
      </c>
      <c r="N64" s="52" t="s">
        <v>177</v>
      </c>
      <c r="O64" s="51">
        <v>1750000</v>
      </c>
      <c r="P64" s="53" t="s">
        <v>177</v>
      </c>
      <c r="Q64" s="52" t="s">
        <v>177</v>
      </c>
      <c r="R64" s="52" t="s">
        <v>177</v>
      </c>
      <c r="S64" s="52" t="s">
        <v>177</v>
      </c>
      <c r="T64" s="54" t="s">
        <v>177</v>
      </c>
      <c r="U64" s="54" t="s">
        <v>177</v>
      </c>
      <c r="V64" s="54" t="s">
        <v>177</v>
      </c>
    </row>
    <row r="65" spans="1:22" ht="48" x14ac:dyDescent="0.25">
      <c r="A65" s="34" t="s">
        <v>153</v>
      </c>
      <c r="B65" s="35">
        <v>15</v>
      </c>
      <c r="C65" s="45">
        <v>63</v>
      </c>
      <c r="D65" s="35"/>
      <c r="E65" s="35">
        <v>64</v>
      </c>
      <c r="F65" s="35">
        <v>64</v>
      </c>
      <c r="G65" s="35"/>
      <c r="H65" s="35" t="s">
        <v>125</v>
      </c>
      <c r="I65" s="35" t="s">
        <v>95</v>
      </c>
      <c r="J65" s="35" t="s">
        <v>131</v>
      </c>
      <c r="K65" s="35" t="s">
        <v>110</v>
      </c>
      <c r="L65" s="39">
        <v>43097</v>
      </c>
      <c r="M65" s="51">
        <v>1000000</v>
      </c>
      <c r="N65" s="52" t="s">
        <v>177</v>
      </c>
      <c r="O65" s="51">
        <v>1000000</v>
      </c>
      <c r="P65" s="53" t="s">
        <v>177</v>
      </c>
      <c r="Q65" s="52" t="s">
        <v>177</v>
      </c>
      <c r="R65" s="52" t="s">
        <v>177</v>
      </c>
      <c r="S65" s="52" t="s">
        <v>177</v>
      </c>
      <c r="T65" s="54" t="s">
        <v>177</v>
      </c>
      <c r="U65" s="54" t="s">
        <v>177</v>
      </c>
      <c r="V65" s="54" t="s">
        <v>177</v>
      </c>
    </row>
    <row r="66" spans="1:22" ht="48" x14ac:dyDescent="0.25">
      <c r="A66" s="34" t="s">
        <v>153</v>
      </c>
      <c r="B66" s="35">
        <v>15</v>
      </c>
      <c r="C66" s="45">
        <v>64</v>
      </c>
      <c r="D66" s="35"/>
      <c r="E66" s="35">
        <v>65</v>
      </c>
      <c r="F66" s="35">
        <v>65</v>
      </c>
      <c r="G66" s="35"/>
      <c r="H66" s="35" t="s">
        <v>126</v>
      </c>
      <c r="I66" s="35" t="s">
        <v>95</v>
      </c>
      <c r="J66" s="35" t="s">
        <v>131</v>
      </c>
      <c r="K66" s="35" t="s">
        <v>111</v>
      </c>
      <c r="L66" s="39">
        <v>43097</v>
      </c>
      <c r="M66" s="51">
        <v>1250000</v>
      </c>
      <c r="N66" s="52" t="s">
        <v>177</v>
      </c>
      <c r="O66" s="51">
        <v>1250000</v>
      </c>
      <c r="P66" s="53" t="s">
        <v>177</v>
      </c>
      <c r="Q66" s="52" t="s">
        <v>177</v>
      </c>
      <c r="R66" s="52" t="s">
        <v>177</v>
      </c>
      <c r="S66" s="52" t="s">
        <v>177</v>
      </c>
      <c r="T66" s="54" t="s">
        <v>177</v>
      </c>
      <c r="U66" s="54" t="s">
        <v>177</v>
      </c>
      <c r="V66" s="110" t="s">
        <v>177</v>
      </c>
    </row>
    <row r="67" spans="1:22" x14ac:dyDescent="0.25">
      <c r="A67" s="73" t="s">
        <v>181</v>
      </c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5"/>
      <c r="M67" s="76">
        <f t="shared" ref="M67:S67" si="6">SUM(M2:M66)</f>
        <v>1047395087</v>
      </c>
      <c r="N67" s="76">
        <f t="shared" si="6"/>
        <v>878303508</v>
      </c>
      <c r="O67" s="76">
        <f t="shared" si="6"/>
        <v>169091579</v>
      </c>
      <c r="P67" s="81">
        <f t="shared" si="6"/>
        <v>3452</v>
      </c>
      <c r="Q67" s="76">
        <f t="shared" si="6"/>
        <v>848593791.53000009</v>
      </c>
      <c r="R67" s="76">
        <f t="shared" si="6"/>
        <v>631506107.05000007</v>
      </c>
      <c r="S67" s="76">
        <f t="shared" si="6"/>
        <v>344388643.27999991</v>
      </c>
      <c r="T67" s="77">
        <f>Q67/M67</f>
        <v>0.81019455033017551</v>
      </c>
      <c r="U67" s="77">
        <f>R67/Q67</f>
        <v>0.74417950420236445</v>
      </c>
      <c r="V67" s="77">
        <f>S67/Q67</f>
        <v>0.40583450729597381</v>
      </c>
    </row>
  </sheetData>
  <autoFilter ref="A1:V67">
    <sortState ref="A2:V67">
      <sortCondition ref="F1:F67"/>
    </sortState>
  </autoFilter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"/>
  <sheetViews>
    <sheetView workbookViewId="0">
      <selection activeCell="E7" sqref="E7"/>
    </sheetView>
  </sheetViews>
  <sheetFormatPr defaultRowHeight="15" x14ac:dyDescent="0.25"/>
  <cols>
    <col min="1" max="1" width="13.140625" customWidth="1"/>
    <col min="2" max="2" width="25.5703125" bestFit="1" customWidth="1"/>
    <col min="3" max="3" width="24" bestFit="1" customWidth="1"/>
    <col min="4" max="4" width="18.85546875" bestFit="1" customWidth="1"/>
    <col min="5" max="5" width="41.5703125" bestFit="1" customWidth="1"/>
    <col min="6" max="6" width="41.7109375" bestFit="1" customWidth="1"/>
    <col min="7" max="7" width="45.28515625" bestFit="1" customWidth="1"/>
    <col min="8" max="8" width="36.28515625" bestFit="1" customWidth="1"/>
    <col min="9" max="10" width="2" customWidth="1"/>
    <col min="11" max="28" width="3" customWidth="1"/>
    <col min="29" max="35" width="4" customWidth="1"/>
    <col min="36" max="36" width="1.7109375" customWidth="1"/>
    <col min="37" max="37" width="11.28515625" bestFit="1" customWidth="1"/>
  </cols>
  <sheetData>
    <row r="3" spans="1:8" x14ac:dyDescent="0.25">
      <c r="A3" s="8" t="s">
        <v>146</v>
      </c>
      <c r="B3" t="s">
        <v>267</v>
      </c>
    </row>
    <row r="5" spans="1:8" x14ac:dyDescent="0.25">
      <c r="A5" s="8" t="s">
        <v>178</v>
      </c>
      <c r="B5" t="s">
        <v>268</v>
      </c>
      <c r="C5" t="s">
        <v>269</v>
      </c>
      <c r="D5" t="s">
        <v>252</v>
      </c>
      <c r="E5" t="s">
        <v>242</v>
      </c>
      <c r="F5" t="s">
        <v>243</v>
      </c>
      <c r="G5" t="s">
        <v>244</v>
      </c>
      <c r="H5" t="s">
        <v>245</v>
      </c>
    </row>
    <row r="6" spans="1:8" x14ac:dyDescent="0.25">
      <c r="A6" s="9" t="s">
        <v>135</v>
      </c>
      <c r="B6" s="10">
        <v>569013855</v>
      </c>
      <c r="C6" s="10">
        <v>134929679</v>
      </c>
      <c r="D6" s="85">
        <v>703943534</v>
      </c>
      <c r="E6" s="10">
        <v>2911</v>
      </c>
      <c r="F6" s="12">
        <v>374749414.58999997</v>
      </c>
      <c r="G6" s="12">
        <v>316448415.12</v>
      </c>
      <c r="H6" s="12">
        <v>212567675.54999992</v>
      </c>
    </row>
    <row r="7" spans="1:8" x14ac:dyDescent="0.25">
      <c r="A7" s="9" t="s">
        <v>6</v>
      </c>
      <c r="B7" s="10">
        <v>296539653</v>
      </c>
      <c r="C7" s="10">
        <v>15864000</v>
      </c>
      <c r="D7" s="85">
        <v>312403653</v>
      </c>
      <c r="E7" s="10">
        <v>241</v>
      </c>
      <c r="F7" s="12">
        <v>186207273.68000001</v>
      </c>
      <c r="G7" s="12">
        <v>150779616.81999999</v>
      </c>
      <c r="H7" s="12">
        <v>95955499.390000001</v>
      </c>
    </row>
    <row r="8" spans="1:8" x14ac:dyDescent="0.25">
      <c r="A8" s="9" t="s">
        <v>95</v>
      </c>
      <c r="B8" s="10">
        <v>12750000</v>
      </c>
      <c r="C8" s="10">
        <v>18297900</v>
      </c>
      <c r="D8" s="85">
        <v>31047900</v>
      </c>
      <c r="E8" s="10">
        <v>83</v>
      </c>
      <c r="F8" s="12">
        <v>22321713.989999995</v>
      </c>
      <c r="G8" s="12">
        <v>20396294.18</v>
      </c>
      <c r="H8" s="12">
        <v>8865192.5099999979</v>
      </c>
    </row>
    <row r="9" spans="1:8" x14ac:dyDescent="0.25">
      <c r="A9" s="9" t="s">
        <v>179</v>
      </c>
      <c r="B9" s="10">
        <v>878303508</v>
      </c>
      <c r="C9" s="10">
        <v>169091579</v>
      </c>
      <c r="D9" s="85">
        <v>1047395087</v>
      </c>
      <c r="E9" s="10">
        <v>3235</v>
      </c>
      <c r="F9" s="12">
        <v>583278402.25999999</v>
      </c>
      <c r="G9" s="12">
        <v>487624326.12</v>
      </c>
      <c r="H9" s="12">
        <v>317388367.44999993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2"/>
  <headerFooter>
    <oddFooter>&amp;C&amp;G</oddFooter>
  </headerFooter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2"/>
  <sheetViews>
    <sheetView topLeftCell="A77" zoomScale="80" zoomScaleNormal="80" workbookViewId="0">
      <selection activeCell="R80" sqref="R80"/>
    </sheetView>
  </sheetViews>
  <sheetFormatPr defaultRowHeight="15" x14ac:dyDescent="0.25"/>
  <cols>
    <col min="1" max="1" width="13" customWidth="1"/>
    <col min="2" max="2" width="16.140625" customWidth="1"/>
    <col min="3" max="3" width="18.7109375" bestFit="1" customWidth="1"/>
    <col min="4" max="4" width="12.5703125" customWidth="1"/>
    <col min="5" max="6" width="12.85546875" customWidth="1"/>
    <col min="7" max="7" width="15" customWidth="1"/>
    <col min="8" max="8" width="11.140625" customWidth="1"/>
    <col min="9" max="9" width="10.42578125" customWidth="1"/>
    <col min="10" max="10" width="11.140625" customWidth="1"/>
    <col min="11" max="11" width="12.140625" customWidth="1"/>
    <col min="14" max="14" width="12.140625" customWidth="1"/>
    <col min="15" max="15" width="10.42578125" customWidth="1"/>
    <col min="16" max="16" width="15.140625" customWidth="1"/>
    <col min="17" max="17" width="16" customWidth="1"/>
    <col min="18" max="18" width="15.7109375" customWidth="1"/>
    <col min="19" max="19" width="16.42578125" customWidth="1"/>
    <col min="20" max="20" width="22.28515625" customWidth="1"/>
    <col min="21" max="21" width="18.42578125" customWidth="1"/>
    <col min="22" max="22" width="17.42578125" customWidth="1"/>
  </cols>
  <sheetData>
    <row r="1" spans="1:22" x14ac:dyDescent="0.25">
      <c r="A1" s="117" t="s">
        <v>255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M1" s="112" t="s">
        <v>258</v>
      </c>
      <c r="N1" s="112"/>
      <c r="O1" s="112"/>
      <c r="P1" s="112"/>
      <c r="Q1" s="112"/>
      <c r="R1" s="112"/>
      <c r="S1" s="112"/>
      <c r="T1" s="112"/>
      <c r="U1" s="112"/>
      <c r="V1" s="112"/>
    </row>
    <row r="2" spans="1:22" ht="66.75" customHeight="1" x14ac:dyDescent="0.25">
      <c r="A2" s="116" t="s">
        <v>180</v>
      </c>
      <c r="B2" s="116" t="s">
        <v>0</v>
      </c>
      <c r="C2" s="116" t="s">
        <v>182</v>
      </c>
      <c r="D2" s="116" t="s">
        <v>135</v>
      </c>
      <c r="E2" s="116"/>
      <c r="F2" s="116" t="s">
        <v>6</v>
      </c>
      <c r="G2" s="116"/>
      <c r="H2" s="116" t="s">
        <v>183</v>
      </c>
      <c r="I2" s="116"/>
      <c r="J2" s="116" t="s">
        <v>181</v>
      </c>
      <c r="K2" s="116"/>
      <c r="M2" s="98" t="s">
        <v>180</v>
      </c>
      <c r="N2" s="32" t="s">
        <v>0</v>
      </c>
      <c r="O2" s="32" t="s">
        <v>138</v>
      </c>
      <c r="P2" s="94" t="s">
        <v>160</v>
      </c>
      <c r="Q2" s="94" t="s">
        <v>161</v>
      </c>
      <c r="R2" s="94" t="s">
        <v>162</v>
      </c>
      <c r="S2" s="94" t="s">
        <v>236</v>
      </c>
      <c r="T2" s="94" t="s">
        <v>240</v>
      </c>
      <c r="U2" s="94" t="s">
        <v>164</v>
      </c>
      <c r="V2" s="94" t="s">
        <v>246</v>
      </c>
    </row>
    <row r="3" spans="1:22" ht="36" x14ac:dyDescent="0.25">
      <c r="A3" s="116"/>
      <c r="B3" s="116"/>
      <c r="C3" s="116"/>
      <c r="D3" s="16" t="s">
        <v>184</v>
      </c>
      <c r="E3" s="16" t="s">
        <v>185</v>
      </c>
      <c r="F3" s="16" t="s">
        <v>184</v>
      </c>
      <c r="G3" s="16" t="s">
        <v>185</v>
      </c>
      <c r="H3" s="16" t="s">
        <v>184</v>
      </c>
      <c r="I3" s="16" t="s">
        <v>185</v>
      </c>
      <c r="J3" s="16" t="s">
        <v>184</v>
      </c>
      <c r="K3" s="16" t="s">
        <v>185</v>
      </c>
      <c r="M3" s="95">
        <v>5</v>
      </c>
      <c r="N3" s="99" t="s">
        <v>219</v>
      </c>
      <c r="O3" s="96">
        <v>62</v>
      </c>
      <c r="P3" s="96">
        <v>66178787.120000005</v>
      </c>
      <c r="Q3" s="96">
        <v>47861542.320000008</v>
      </c>
      <c r="R3" s="96">
        <v>33605792.309999995</v>
      </c>
      <c r="S3" s="100">
        <f t="shared" ref="S3:S16" si="0">P3/C4</f>
        <v>0.14477024164225893</v>
      </c>
      <c r="T3" s="100">
        <f t="shared" ref="T3:T16" si="1">P3/K4</f>
        <v>0.81918767178437701</v>
      </c>
      <c r="U3" s="100">
        <f t="shared" ref="U3:U16" si="2">Q3/P3</f>
        <v>0.72321576751193872</v>
      </c>
      <c r="V3" s="100">
        <f t="shared" ref="V3:V16" si="3">R3/P3</f>
        <v>0.50780308573899402</v>
      </c>
    </row>
    <row r="4" spans="1:22" ht="24" x14ac:dyDescent="0.25">
      <c r="A4" s="3">
        <v>5</v>
      </c>
      <c r="B4" s="5" t="s">
        <v>147</v>
      </c>
      <c r="C4" s="13">
        <v>457129769</v>
      </c>
      <c r="D4" s="3">
        <v>3</v>
      </c>
      <c r="E4" s="13">
        <v>25578868</v>
      </c>
      <c r="F4" s="3">
        <v>1</v>
      </c>
      <c r="G4" s="13">
        <v>55207000</v>
      </c>
      <c r="H4" s="15" t="s">
        <v>177</v>
      </c>
      <c r="I4" s="15" t="s">
        <v>177</v>
      </c>
      <c r="J4" s="11">
        <v>4</v>
      </c>
      <c r="K4" s="68">
        <v>80785868</v>
      </c>
      <c r="M4" s="95">
        <v>6</v>
      </c>
      <c r="N4" s="99" t="s">
        <v>220</v>
      </c>
      <c r="O4" s="96">
        <v>362</v>
      </c>
      <c r="P4" s="96">
        <v>42505841.500000015</v>
      </c>
      <c r="Q4" s="96">
        <v>41335366.730000012</v>
      </c>
      <c r="R4" s="96">
        <v>35905586.170000009</v>
      </c>
      <c r="S4" s="100">
        <f t="shared" si="0"/>
        <v>4.7501038341748299E-2</v>
      </c>
      <c r="T4" s="100">
        <f t="shared" si="1"/>
        <v>0.38153024032922356</v>
      </c>
      <c r="U4" s="100">
        <f t="shared" si="2"/>
        <v>0.97246320202836112</v>
      </c>
      <c r="V4" s="100">
        <f t="shared" si="3"/>
        <v>0.84472121720022875</v>
      </c>
    </row>
    <row r="5" spans="1:22" ht="24" x14ac:dyDescent="0.25">
      <c r="A5" s="3">
        <v>6</v>
      </c>
      <c r="B5" s="5" t="s">
        <v>148</v>
      </c>
      <c r="C5" s="13">
        <v>894840260</v>
      </c>
      <c r="D5" s="3">
        <v>7</v>
      </c>
      <c r="E5" s="13">
        <v>106360940</v>
      </c>
      <c r="F5" s="15" t="s">
        <v>177</v>
      </c>
      <c r="G5" s="15" t="s">
        <v>177</v>
      </c>
      <c r="H5" s="3">
        <v>7</v>
      </c>
      <c r="I5" s="13">
        <v>5047900</v>
      </c>
      <c r="J5" s="11">
        <v>14</v>
      </c>
      <c r="K5" s="68">
        <v>111408840</v>
      </c>
      <c r="M5" s="95">
        <v>7</v>
      </c>
      <c r="N5" s="99" t="s">
        <v>221</v>
      </c>
      <c r="O5" s="96">
        <v>901</v>
      </c>
      <c r="P5" s="96">
        <v>33697375.069999993</v>
      </c>
      <c r="Q5" s="96">
        <v>25040649.98</v>
      </c>
      <c r="R5" s="96">
        <v>14629198.199999999</v>
      </c>
      <c r="S5" s="100">
        <f t="shared" si="0"/>
        <v>8.9454974457261457E-2</v>
      </c>
      <c r="T5" s="100">
        <f t="shared" si="1"/>
        <v>0.69580368312828944</v>
      </c>
      <c r="U5" s="100">
        <f t="shared" si="2"/>
        <v>0.74310387464847738</v>
      </c>
      <c r="V5" s="100">
        <f t="shared" si="3"/>
        <v>0.4341346520199445</v>
      </c>
    </row>
    <row r="6" spans="1:22" x14ac:dyDescent="0.25">
      <c r="A6" s="3">
        <v>7</v>
      </c>
      <c r="B6" s="5" t="s">
        <v>156</v>
      </c>
      <c r="C6" s="13">
        <v>376696492</v>
      </c>
      <c r="D6" s="3">
        <v>4</v>
      </c>
      <c r="E6" s="13">
        <v>48429429</v>
      </c>
      <c r="F6" s="15" t="s">
        <v>177</v>
      </c>
      <c r="G6" s="15" t="s">
        <v>177</v>
      </c>
      <c r="H6" s="15" t="s">
        <v>177</v>
      </c>
      <c r="I6" s="15" t="s">
        <v>177</v>
      </c>
      <c r="J6" s="11">
        <v>4</v>
      </c>
      <c r="K6" s="68">
        <v>48429429</v>
      </c>
      <c r="M6" s="95">
        <v>8</v>
      </c>
      <c r="N6" s="99" t="s">
        <v>150</v>
      </c>
      <c r="O6" s="96">
        <v>21</v>
      </c>
      <c r="P6" s="96">
        <v>90520314.239999995</v>
      </c>
      <c r="Q6" s="96">
        <v>76342027.930000007</v>
      </c>
      <c r="R6" s="96">
        <v>40611775.200000003</v>
      </c>
      <c r="S6" s="100">
        <f t="shared" si="0"/>
        <v>0.30632438417354502</v>
      </c>
      <c r="T6" s="100">
        <f t="shared" si="1"/>
        <v>1.5992988381625441</v>
      </c>
      <c r="U6" s="100">
        <f t="shared" si="2"/>
        <v>0.84336901137562836</v>
      </c>
      <c r="V6" s="100">
        <f t="shared" si="3"/>
        <v>0.44864819064066042</v>
      </c>
    </row>
    <row r="7" spans="1:22" x14ac:dyDescent="0.25">
      <c r="A7" s="3">
        <v>8</v>
      </c>
      <c r="B7" s="5" t="s">
        <v>150</v>
      </c>
      <c r="C7" s="13">
        <v>295504762</v>
      </c>
      <c r="D7" s="3">
        <v>1</v>
      </c>
      <c r="E7" s="13">
        <v>30700000</v>
      </c>
      <c r="F7" s="3">
        <v>1</v>
      </c>
      <c r="G7" s="13">
        <v>23900000</v>
      </c>
      <c r="H7" s="3">
        <v>3</v>
      </c>
      <c r="I7" s="13">
        <v>2000000</v>
      </c>
      <c r="J7" s="11">
        <v>5</v>
      </c>
      <c r="K7" s="68">
        <v>56600000</v>
      </c>
      <c r="M7" s="95">
        <v>9</v>
      </c>
      <c r="N7" s="99" t="s">
        <v>222</v>
      </c>
      <c r="O7" s="96">
        <v>102</v>
      </c>
      <c r="P7" s="96">
        <v>86205441.689999998</v>
      </c>
      <c r="Q7" s="96">
        <v>71139284.599999994</v>
      </c>
      <c r="R7" s="96">
        <v>39250680.209999993</v>
      </c>
      <c r="S7" s="100">
        <f t="shared" si="0"/>
        <v>0.191850784145252</v>
      </c>
      <c r="T7" s="100">
        <f t="shared" si="1"/>
        <v>0.67870843835558758</v>
      </c>
      <c r="U7" s="100">
        <f t="shared" si="2"/>
        <v>0.82522962826199742</v>
      </c>
      <c r="V7" s="100">
        <f t="shared" si="3"/>
        <v>0.45531557452194055</v>
      </c>
    </row>
    <row r="8" spans="1:22" ht="24" x14ac:dyDescent="0.25">
      <c r="A8" s="3">
        <v>9</v>
      </c>
      <c r="B8" s="5" t="s">
        <v>152</v>
      </c>
      <c r="C8" s="13">
        <v>449335884</v>
      </c>
      <c r="D8" s="3">
        <v>2</v>
      </c>
      <c r="E8" s="13">
        <v>64860000</v>
      </c>
      <c r="F8" s="3">
        <v>2</v>
      </c>
      <c r="G8" s="13">
        <v>62153953</v>
      </c>
      <c r="H8" s="15" t="s">
        <v>177</v>
      </c>
      <c r="I8" s="15" t="s">
        <v>177</v>
      </c>
      <c r="J8" s="11">
        <v>4</v>
      </c>
      <c r="K8" s="68">
        <v>127013953</v>
      </c>
      <c r="M8" s="95">
        <v>10</v>
      </c>
      <c r="N8" s="99" t="s">
        <v>223</v>
      </c>
      <c r="O8" s="96">
        <v>128</v>
      </c>
      <c r="P8" s="96">
        <v>40819069.630000003</v>
      </c>
      <c r="Q8" s="96">
        <v>36731364.690000005</v>
      </c>
      <c r="R8" s="96">
        <v>25434074.669999991</v>
      </c>
      <c r="S8" s="100">
        <f t="shared" si="0"/>
        <v>0.13863000610067439</v>
      </c>
      <c r="T8" s="100">
        <f t="shared" si="1"/>
        <v>0.52144953538579464</v>
      </c>
      <c r="U8" s="100">
        <f t="shared" si="2"/>
        <v>0.89985795910949096</v>
      </c>
      <c r="V8" s="100">
        <f t="shared" si="3"/>
        <v>0.62309295387044294</v>
      </c>
    </row>
    <row r="9" spans="1:22" x14ac:dyDescent="0.25">
      <c r="A9" s="3">
        <v>10</v>
      </c>
      <c r="B9" s="5" t="s">
        <v>149</v>
      </c>
      <c r="C9" s="13">
        <v>294446136</v>
      </c>
      <c r="D9" s="3">
        <v>5</v>
      </c>
      <c r="E9" s="13">
        <v>41680000</v>
      </c>
      <c r="F9" s="3">
        <v>1</v>
      </c>
      <c r="G9" s="13">
        <v>36600000</v>
      </c>
      <c r="H9" s="15" t="s">
        <v>177</v>
      </c>
      <c r="I9" s="15" t="s">
        <v>177</v>
      </c>
      <c r="J9" s="11">
        <v>6</v>
      </c>
      <c r="K9" s="68">
        <v>78280000</v>
      </c>
      <c r="M9" s="95">
        <v>11</v>
      </c>
      <c r="N9" s="99" t="s">
        <v>224</v>
      </c>
      <c r="O9" s="96">
        <v>7</v>
      </c>
      <c r="P9" s="96">
        <v>4137662.9699999997</v>
      </c>
      <c r="Q9" s="96">
        <v>1928859.76</v>
      </c>
      <c r="R9" s="96">
        <v>1395409.48</v>
      </c>
      <c r="S9" s="100">
        <f t="shared" si="0"/>
        <v>2.1413327728498039E-2</v>
      </c>
      <c r="T9" s="100">
        <f t="shared" si="1"/>
        <v>6.7224418683996742E-2</v>
      </c>
      <c r="U9" s="100">
        <f t="shared" si="2"/>
        <v>0.46617130829290337</v>
      </c>
      <c r="V9" s="100">
        <f t="shared" si="3"/>
        <v>0.33724580520873115</v>
      </c>
    </row>
    <row r="10" spans="1:22" x14ac:dyDescent="0.25">
      <c r="A10" s="3">
        <v>11</v>
      </c>
      <c r="B10" s="5" t="s">
        <v>151</v>
      </c>
      <c r="C10" s="13">
        <v>193228396</v>
      </c>
      <c r="D10" s="3">
        <v>3</v>
      </c>
      <c r="E10" s="13">
        <v>30150000</v>
      </c>
      <c r="F10" s="3">
        <v>2</v>
      </c>
      <c r="G10" s="13">
        <v>31400000</v>
      </c>
      <c r="H10" s="15" t="s">
        <v>177</v>
      </c>
      <c r="I10" s="15" t="s">
        <v>177</v>
      </c>
      <c r="J10" s="11">
        <v>5</v>
      </c>
      <c r="K10" s="68">
        <v>61550000</v>
      </c>
      <c r="M10" s="95">
        <v>12</v>
      </c>
      <c r="N10" s="99" t="s">
        <v>225</v>
      </c>
      <c r="O10" s="96">
        <v>144</v>
      </c>
      <c r="P10" s="96">
        <v>39362011.299999997</v>
      </c>
      <c r="Q10" s="96">
        <v>36612950.400000006</v>
      </c>
      <c r="R10" s="96">
        <v>16708015.249999998</v>
      </c>
      <c r="S10" s="100">
        <f t="shared" si="0"/>
        <v>0.15441815591366287</v>
      </c>
      <c r="T10" s="100">
        <f t="shared" si="1"/>
        <v>0.80850387799116763</v>
      </c>
      <c r="U10" s="100">
        <f t="shared" si="2"/>
        <v>0.93015954192361128</v>
      </c>
      <c r="V10" s="100">
        <f t="shared" si="3"/>
        <v>0.42447056687878143</v>
      </c>
    </row>
    <row r="11" spans="1:22" x14ac:dyDescent="0.25">
      <c r="A11" s="3">
        <v>12</v>
      </c>
      <c r="B11" s="5" t="s">
        <v>157</v>
      </c>
      <c r="C11" s="13">
        <v>254905332</v>
      </c>
      <c r="D11" s="3">
        <v>2</v>
      </c>
      <c r="E11" s="13">
        <v>17585000</v>
      </c>
      <c r="F11" s="3">
        <v>1</v>
      </c>
      <c r="G11" s="13">
        <v>12100000</v>
      </c>
      <c r="H11" s="3">
        <v>1</v>
      </c>
      <c r="I11" s="13">
        <v>19000000</v>
      </c>
      <c r="J11" s="11">
        <v>4</v>
      </c>
      <c r="K11" s="68">
        <v>48685000</v>
      </c>
      <c r="M11" s="95">
        <v>13</v>
      </c>
      <c r="N11" s="99" t="s">
        <v>226</v>
      </c>
      <c r="O11" s="96">
        <v>10</v>
      </c>
      <c r="P11" s="96">
        <v>17042492.59</v>
      </c>
      <c r="Q11" s="96">
        <v>9083697.9299999997</v>
      </c>
      <c r="R11" s="96">
        <v>4008740.0700000003</v>
      </c>
      <c r="S11" s="100">
        <f t="shared" si="0"/>
        <v>8.4495712856466704E-2</v>
      </c>
      <c r="T11" s="100">
        <f t="shared" si="1"/>
        <v>0.40119806469078839</v>
      </c>
      <c r="U11" s="100">
        <f t="shared" si="2"/>
        <v>0.53300289743590845</v>
      </c>
      <c r="V11" s="100">
        <f t="shared" si="3"/>
        <v>0.23522029121210844</v>
      </c>
    </row>
    <row r="12" spans="1:22" x14ac:dyDescent="0.25">
      <c r="A12" s="3">
        <v>13</v>
      </c>
      <c r="B12" s="5" t="s">
        <v>159</v>
      </c>
      <c r="C12" s="13">
        <v>201696536</v>
      </c>
      <c r="D12" s="3">
        <v>1</v>
      </c>
      <c r="E12" s="13">
        <v>27700000</v>
      </c>
      <c r="F12" s="3">
        <v>1</v>
      </c>
      <c r="G12" s="13">
        <v>14779000</v>
      </c>
      <c r="H12" s="15" t="s">
        <v>177</v>
      </c>
      <c r="I12" s="15" t="s">
        <v>177</v>
      </c>
      <c r="J12" s="11">
        <v>2</v>
      </c>
      <c r="K12" s="68">
        <v>42479000</v>
      </c>
      <c r="M12" s="95">
        <v>14</v>
      </c>
      <c r="N12" s="99" t="s">
        <v>227</v>
      </c>
      <c r="O12" s="96">
        <v>30</v>
      </c>
      <c r="P12" s="96">
        <v>41068371.740000002</v>
      </c>
      <c r="Q12" s="96">
        <v>28609700.010000005</v>
      </c>
      <c r="R12" s="96">
        <v>21980891.950000003</v>
      </c>
      <c r="S12" s="100">
        <f t="shared" si="0"/>
        <v>0.15247708111222774</v>
      </c>
      <c r="T12" s="100">
        <f t="shared" si="1"/>
        <v>0.70547606044625233</v>
      </c>
      <c r="U12" s="100">
        <f t="shared" si="2"/>
        <v>0.69663584889913155</v>
      </c>
      <c r="V12" s="100">
        <f t="shared" si="3"/>
        <v>0.53522676986462869</v>
      </c>
    </row>
    <row r="13" spans="1:22" x14ac:dyDescent="0.25">
      <c r="A13" s="3">
        <v>14</v>
      </c>
      <c r="B13" s="5" t="s">
        <v>154</v>
      </c>
      <c r="C13" s="13">
        <v>269341277</v>
      </c>
      <c r="D13" s="3">
        <v>2</v>
      </c>
      <c r="E13" s="13">
        <v>19000000</v>
      </c>
      <c r="F13" s="3">
        <v>1</v>
      </c>
      <c r="G13" s="13">
        <v>39213700</v>
      </c>
      <c r="H13" s="15" t="s">
        <v>177</v>
      </c>
      <c r="I13" s="15" t="s">
        <v>177</v>
      </c>
      <c r="J13" s="11">
        <v>3</v>
      </c>
      <c r="K13" s="68">
        <v>58213700</v>
      </c>
      <c r="M13" s="95">
        <v>15</v>
      </c>
      <c r="N13" s="99" t="s">
        <v>228</v>
      </c>
      <c r="O13" s="96">
        <v>725</v>
      </c>
      <c r="P13" s="96">
        <v>31463802.090000007</v>
      </c>
      <c r="Q13" s="96">
        <v>25668943.360000003</v>
      </c>
      <c r="R13" s="96">
        <v>17478491.830000002</v>
      </c>
      <c r="S13" s="100">
        <f t="shared" si="0"/>
        <v>7.9817511449632006E-2</v>
      </c>
      <c r="T13" s="100">
        <f t="shared" si="1"/>
        <v>0.45743166395507129</v>
      </c>
      <c r="U13" s="100">
        <f t="shared" si="2"/>
        <v>0.81582458746008457</v>
      </c>
      <c r="V13" s="100">
        <f t="shared" si="3"/>
        <v>0.55551111655241148</v>
      </c>
    </row>
    <row r="14" spans="1:22" x14ac:dyDescent="0.25">
      <c r="A14" s="3">
        <v>15</v>
      </c>
      <c r="B14" s="5" t="s">
        <v>153</v>
      </c>
      <c r="C14" s="13">
        <v>394196731</v>
      </c>
      <c r="D14" s="3">
        <v>2</v>
      </c>
      <c r="E14" s="13">
        <v>26733612</v>
      </c>
      <c r="F14" s="3">
        <v>3</v>
      </c>
      <c r="G14" s="13">
        <v>37050000</v>
      </c>
      <c r="H14" s="3">
        <v>4</v>
      </c>
      <c r="I14" s="13">
        <v>5000000</v>
      </c>
      <c r="J14" s="11">
        <v>9</v>
      </c>
      <c r="K14" s="68">
        <v>68783612</v>
      </c>
      <c r="M14" s="95">
        <v>16</v>
      </c>
      <c r="N14" s="99" t="s">
        <v>229</v>
      </c>
      <c r="O14" s="96">
        <v>741</v>
      </c>
      <c r="P14" s="96">
        <v>87477555.079999968</v>
      </c>
      <c r="Q14" s="96">
        <v>84470261.169999957</v>
      </c>
      <c r="R14" s="96">
        <v>65084698.660000004</v>
      </c>
      <c r="S14" s="100">
        <f t="shared" si="0"/>
        <v>8.3291634853397023E-2</v>
      </c>
      <c r="T14" s="100">
        <f t="shared" si="1"/>
        <v>0.33669162497088639</v>
      </c>
      <c r="U14" s="100">
        <f t="shared" si="2"/>
        <v>0.96562210835396822</v>
      </c>
      <c r="V14" s="100">
        <f t="shared" si="3"/>
        <v>0.74401597758966576</v>
      </c>
    </row>
    <row r="15" spans="1:22" x14ac:dyDescent="0.25">
      <c r="A15" s="3">
        <v>16</v>
      </c>
      <c r="B15" s="5" t="s">
        <v>158</v>
      </c>
      <c r="C15" s="13">
        <v>1050256190</v>
      </c>
      <c r="D15" s="3">
        <v>4</v>
      </c>
      <c r="E15" s="13">
        <v>259815061</v>
      </c>
      <c r="F15" s="15" t="s">
        <v>177</v>
      </c>
      <c r="G15" s="15" t="s">
        <v>177</v>
      </c>
      <c r="H15" s="15" t="s">
        <v>177</v>
      </c>
      <c r="I15" s="15" t="s">
        <v>177</v>
      </c>
      <c r="J15" s="11">
        <v>4</v>
      </c>
      <c r="K15" s="68">
        <v>259815061</v>
      </c>
      <c r="M15" s="95">
        <v>17</v>
      </c>
      <c r="N15" s="99" t="s">
        <v>230</v>
      </c>
      <c r="O15" s="96">
        <v>2</v>
      </c>
      <c r="P15" s="96">
        <v>2799677.24</v>
      </c>
      <c r="Q15" s="96">
        <v>2799677.24</v>
      </c>
      <c r="R15" s="96">
        <v>1295013.45</v>
      </c>
      <c r="S15" s="100">
        <f t="shared" si="0"/>
        <v>1.8080232220342638E-2</v>
      </c>
      <c r="T15" s="100">
        <f t="shared" si="1"/>
        <v>0.52324312827812236</v>
      </c>
      <c r="U15" s="100">
        <f t="shared" si="2"/>
        <v>1</v>
      </c>
      <c r="V15" s="100">
        <f t="shared" si="3"/>
        <v>0.46255812330709944</v>
      </c>
    </row>
    <row r="16" spans="1:22" x14ac:dyDescent="0.25">
      <c r="A16" s="3">
        <v>17</v>
      </c>
      <c r="B16" s="5" t="s">
        <v>155</v>
      </c>
      <c r="C16" s="13">
        <v>154847416</v>
      </c>
      <c r="D16" s="3">
        <v>1</v>
      </c>
      <c r="E16" s="13">
        <v>5350624</v>
      </c>
      <c r="F16" s="15" t="s">
        <v>177</v>
      </c>
      <c r="G16" s="15" t="s">
        <v>177</v>
      </c>
      <c r="H16" s="15" t="s">
        <v>177</v>
      </c>
      <c r="I16" s="15" t="s">
        <v>177</v>
      </c>
      <c r="J16" s="11">
        <v>1</v>
      </c>
      <c r="K16" s="68">
        <v>5350624</v>
      </c>
      <c r="M16" s="103"/>
      <c r="N16" s="32" t="s">
        <v>181</v>
      </c>
      <c r="O16" s="21">
        <f>SUM(O3:O15)</f>
        <v>3235</v>
      </c>
      <c r="P16" s="21">
        <f>SUM(P3:P15)</f>
        <v>583278402.25999999</v>
      </c>
      <c r="Q16" s="21">
        <f>SUM(Q3:Q15)</f>
        <v>487624326.12000006</v>
      </c>
      <c r="R16" s="21">
        <f>SUM(R3:R15)</f>
        <v>317388367.44999999</v>
      </c>
      <c r="S16" s="19">
        <f t="shared" si="0"/>
        <v>0.11033512861514951</v>
      </c>
      <c r="T16" s="19">
        <f t="shared" si="1"/>
        <v>0.55688479877316821</v>
      </c>
      <c r="U16" s="19">
        <f t="shared" si="2"/>
        <v>0.83600614085936698</v>
      </c>
      <c r="V16" s="19">
        <f t="shared" si="3"/>
        <v>0.54414558505892041</v>
      </c>
    </row>
    <row r="17" spans="1:22" x14ac:dyDescent="0.25">
      <c r="A17" s="115" t="s">
        <v>181</v>
      </c>
      <c r="B17" s="115"/>
      <c r="C17" s="17">
        <f>SUM(C4:C16)</f>
        <v>5286425181</v>
      </c>
      <c r="D17" s="18">
        <v>37</v>
      </c>
      <c r="E17" s="17">
        <f>SUM(E4:E16)</f>
        <v>703943534</v>
      </c>
      <c r="F17" s="18">
        <v>13</v>
      </c>
      <c r="G17" s="17">
        <f>SUM(G4:G16)</f>
        <v>312403653</v>
      </c>
      <c r="H17" s="18">
        <v>15</v>
      </c>
      <c r="I17" s="17">
        <f>SUM(I4:I16)</f>
        <v>31047900</v>
      </c>
      <c r="J17" s="18">
        <v>65</v>
      </c>
      <c r="K17" s="17">
        <f>SUM(K4:K16)</f>
        <v>1047395087</v>
      </c>
      <c r="O17" s="69">
        <f>O6/O16</f>
        <v>6.4914992272024734E-3</v>
      </c>
    </row>
    <row r="18" spans="1:22" x14ac:dyDescent="0.25">
      <c r="E18" s="69"/>
      <c r="F18" s="69"/>
      <c r="G18" s="69"/>
      <c r="H18" s="69"/>
      <c r="I18" s="69"/>
      <c r="J18" s="69"/>
      <c r="K18" s="69"/>
    </row>
    <row r="19" spans="1:22" x14ac:dyDescent="0.25">
      <c r="A19" s="112" t="s">
        <v>254</v>
      </c>
      <c r="B19" s="112"/>
      <c r="C19" s="112"/>
      <c r="D19" s="112"/>
      <c r="E19" s="112"/>
      <c r="F19" s="112"/>
      <c r="G19" s="112"/>
      <c r="M19" s="112" t="s">
        <v>259</v>
      </c>
      <c r="N19" s="112"/>
      <c r="O19" s="112"/>
      <c r="P19" s="112"/>
      <c r="Q19" s="112"/>
      <c r="R19" s="112"/>
      <c r="S19" s="112"/>
      <c r="T19" s="112"/>
      <c r="U19" s="112"/>
      <c r="V19" s="112"/>
    </row>
    <row r="20" spans="1:22" ht="36" customHeight="1" x14ac:dyDescent="0.25">
      <c r="A20" s="114" t="s">
        <v>180</v>
      </c>
      <c r="B20" s="114" t="s">
        <v>0</v>
      </c>
      <c r="C20" s="114" t="s">
        <v>182</v>
      </c>
      <c r="D20" s="2" t="s">
        <v>135</v>
      </c>
      <c r="E20" s="2" t="s">
        <v>6</v>
      </c>
      <c r="F20" s="2" t="s">
        <v>183</v>
      </c>
      <c r="G20" s="2" t="s">
        <v>181</v>
      </c>
      <c r="M20" s="98" t="s">
        <v>180</v>
      </c>
      <c r="N20" s="32" t="s">
        <v>0</v>
      </c>
      <c r="O20" s="32" t="s">
        <v>241</v>
      </c>
      <c r="P20" s="94" t="s">
        <v>160</v>
      </c>
      <c r="Q20" s="94" t="s">
        <v>161</v>
      </c>
      <c r="R20" s="94" t="s">
        <v>162</v>
      </c>
      <c r="S20" s="94" t="s">
        <v>236</v>
      </c>
      <c r="T20" s="94" t="s">
        <v>240</v>
      </c>
      <c r="U20" s="94" t="s">
        <v>164</v>
      </c>
      <c r="V20" s="94" t="s">
        <v>246</v>
      </c>
    </row>
    <row r="21" spans="1:22" ht="36" x14ac:dyDescent="0.25">
      <c r="A21" s="114"/>
      <c r="B21" s="114"/>
      <c r="C21" s="114"/>
      <c r="D21" s="2" t="s">
        <v>185</v>
      </c>
      <c r="E21" s="2" t="s">
        <v>185</v>
      </c>
      <c r="F21" s="2" t="s">
        <v>185</v>
      </c>
      <c r="G21" s="2" t="s">
        <v>185</v>
      </c>
      <c r="M21" s="95">
        <v>5</v>
      </c>
      <c r="N21" s="99" t="s">
        <v>147</v>
      </c>
      <c r="O21" s="96">
        <v>12</v>
      </c>
      <c r="P21" s="96">
        <v>9290737.6600000001</v>
      </c>
      <c r="Q21" s="96">
        <v>4876973.67</v>
      </c>
      <c r="R21" s="96">
        <v>265381.81</v>
      </c>
      <c r="S21" s="100">
        <f>P21/C4</f>
        <v>2.0324070515740138E-2</v>
      </c>
      <c r="T21" s="100">
        <f t="shared" ref="T21:T34" si="4">P21/K4</f>
        <v>0.11500449137960615</v>
      </c>
      <c r="U21" s="100">
        <f>Q21/P21</f>
        <v>0.52492857386310054</v>
      </c>
      <c r="V21" s="100">
        <f>R21/P21</f>
        <v>2.8564126952218775E-2</v>
      </c>
    </row>
    <row r="22" spans="1:22" ht="24" x14ac:dyDescent="0.25">
      <c r="A22" s="3">
        <v>5</v>
      </c>
      <c r="B22" s="5" t="s">
        <v>147</v>
      </c>
      <c r="C22" s="13">
        <v>457129769</v>
      </c>
      <c r="D22" s="14">
        <f>E4/C4</f>
        <v>5.5955375769894344E-2</v>
      </c>
      <c r="E22" s="14">
        <f>G4/C4</f>
        <v>0.12076877014762957</v>
      </c>
      <c r="F22" s="15" t="s">
        <v>177</v>
      </c>
      <c r="G22" s="14">
        <f>K4/C4</f>
        <v>0.17672414591752392</v>
      </c>
      <c r="M22" s="95">
        <v>6</v>
      </c>
      <c r="N22" s="99" t="s">
        <v>148</v>
      </c>
      <c r="O22" s="96">
        <v>16</v>
      </c>
      <c r="P22" s="96">
        <v>11461915.42</v>
      </c>
      <c r="Q22" s="96">
        <v>9299693.4199999981</v>
      </c>
      <c r="R22" s="96">
        <v>3619979.66</v>
      </c>
      <c r="S22" s="100">
        <f t="shared" ref="S22:S34" si="5">P22/C5</f>
        <v>1.2808895545222786E-2</v>
      </c>
      <c r="T22" s="100">
        <f t="shared" si="4"/>
        <v>0.10288156146316575</v>
      </c>
      <c r="U22" s="100">
        <f t="shared" ref="U22:U32" si="6">Q22/P22</f>
        <v>0.81135596270173826</v>
      </c>
      <c r="V22" s="100">
        <f t="shared" ref="V22:V34" si="7">R22/P22</f>
        <v>0.31582676431929213</v>
      </c>
    </row>
    <row r="23" spans="1:22" ht="24" x14ac:dyDescent="0.25">
      <c r="A23" s="3">
        <v>6</v>
      </c>
      <c r="B23" s="5" t="s">
        <v>148</v>
      </c>
      <c r="C23" s="13">
        <v>894840260</v>
      </c>
      <c r="D23" s="14">
        <f t="shared" ref="D23:D35" si="8">E5/C5</f>
        <v>0.11886025333728278</v>
      </c>
      <c r="E23" s="15" t="s">
        <v>177</v>
      </c>
      <c r="F23" s="14">
        <f t="shared" ref="F23:F35" si="9">I5/C5</f>
        <v>5.6411185612055496E-3</v>
      </c>
      <c r="G23" s="14">
        <f t="shared" ref="G23:G35" si="10">K5/C5</f>
        <v>0.12450137189848834</v>
      </c>
      <c r="M23" s="95">
        <v>7</v>
      </c>
      <c r="N23" s="99" t="s">
        <v>156</v>
      </c>
      <c r="O23" s="96">
        <v>15</v>
      </c>
      <c r="P23" s="96">
        <v>15289758.199999999</v>
      </c>
      <c r="Q23" s="96">
        <v>3973461.17</v>
      </c>
      <c r="R23" s="96">
        <v>0</v>
      </c>
      <c r="S23" s="100">
        <f t="shared" si="5"/>
        <v>4.0589064471564018E-2</v>
      </c>
      <c r="T23" s="100">
        <f t="shared" si="4"/>
        <v>0.31571213032472467</v>
      </c>
      <c r="U23" s="100">
        <f t="shared" si="6"/>
        <v>0.25987730597335412</v>
      </c>
      <c r="V23" s="100">
        <f t="shared" si="7"/>
        <v>0</v>
      </c>
    </row>
    <row r="24" spans="1:22" x14ac:dyDescent="0.25">
      <c r="A24" s="3">
        <v>7</v>
      </c>
      <c r="B24" s="5" t="s">
        <v>156</v>
      </c>
      <c r="C24" s="13">
        <v>376696492</v>
      </c>
      <c r="D24" s="14">
        <f t="shared" si="8"/>
        <v>0.1285635253539871</v>
      </c>
      <c r="E24" s="15" t="s">
        <v>177</v>
      </c>
      <c r="F24" s="15" t="s">
        <v>177</v>
      </c>
      <c r="G24" s="14">
        <f t="shared" si="10"/>
        <v>0.1285635253539871</v>
      </c>
      <c r="M24" s="95">
        <v>8</v>
      </c>
      <c r="N24" s="99" t="s">
        <v>150</v>
      </c>
      <c r="O24" s="96">
        <v>1</v>
      </c>
      <c r="P24" s="96">
        <v>475312.84</v>
      </c>
      <c r="Q24" s="96">
        <v>0</v>
      </c>
      <c r="R24" s="96">
        <v>0</v>
      </c>
      <c r="S24" s="100">
        <f t="shared" si="5"/>
        <v>1.6084777679487954E-3</v>
      </c>
      <c r="T24" s="100">
        <f t="shared" si="4"/>
        <v>8.397753356890459E-3</v>
      </c>
      <c r="U24" s="100">
        <f t="shared" si="6"/>
        <v>0</v>
      </c>
      <c r="V24" s="100">
        <f t="shared" si="7"/>
        <v>0</v>
      </c>
    </row>
    <row r="25" spans="1:22" ht="24" x14ac:dyDescent="0.25">
      <c r="A25" s="3">
        <v>8</v>
      </c>
      <c r="B25" s="5" t="s">
        <v>150</v>
      </c>
      <c r="C25" s="13">
        <v>295504762</v>
      </c>
      <c r="D25" s="14">
        <f t="shared" si="8"/>
        <v>0.10389003477378818</v>
      </c>
      <c r="E25" s="14">
        <f t="shared" ref="E25:E35" si="11">G7/C7</f>
        <v>8.0878561273405133E-2</v>
      </c>
      <c r="F25" s="14">
        <f t="shared" si="9"/>
        <v>6.7680804412891321E-3</v>
      </c>
      <c r="G25" s="14">
        <f t="shared" si="10"/>
        <v>0.19153667648848244</v>
      </c>
      <c r="M25" s="95">
        <v>9</v>
      </c>
      <c r="N25" s="99" t="s">
        <v>152</v>
      </c>
      <c r="O25" s="96">
        <v>21</v>
      </c>
      <c r="P25" s="96">
        <v>46793686.540000007</v>
      </c>
      <c r="Q25" s="96">
        <v>15611435.92</v>
      </c>
      <c r="R25" s="96">
        <v>2907185.4</v>
      </c>
      <c r="S25" s="100">
        <f t="shared" si="5"/>
        <v>0.10413966078880985</v>
      </c>
      <c r="T25" s="100">
        <f t="shared" si="4"/>
        <v>0.36841374852729769</v>
      </c>
      <c r="U25" s="100">
        <f t="shared" si="6"/>
        <v>0.33362269729817268</v>
      </c>
      <c r="V25" s="100">
        <f t="shared" si="7"/>
        <v>6.2127727370120546E-2</v>
      </c>
    </row>
    <row r="26" spans="1:22" ht="24" x14ac:dyDescent="0.25">
      <c r="A26" s="3">
        <v>9</v>
      </c>
      <c r="B26" s="5" t="s">
        <v>152</v>
      </c>
      <c r="C26" s="13">
        <v>449335884</v>
      </c>
      <c r="D26" s="14">
        <f t="shared" si="8"/>
        <v>0.14434636161842795</v>
      </c>
      <c r="E26" s="14">
        <f t="shared" si="11"/>
        <v>0.13832403601222287</v>
      </c>
      <c r="F26" s="15" t="s">
        <v>177</v>
      </c>
      <c r="G26" s="14">
        <f t="shared" si="10"/>
        <v>0.28267039763065083</v>
      </c>
      <c r="M26" s="95">
        <v>10</v>
      </c>
      <c r="N26" s="99" t="s">
        <v>149</v>
      </c>
      <c r="O26" s="96">
        <v>25</v>
      </c>
      <c r="P26" s="96">
        <v>30099174.109999999</v>
      </c>
      <c r="Q26" s="96">
        <v>18832312.180000003</v>
      </c>
      <c r="R26" s="96">
        <v>942140.29</v>
      </c>
      <c r="S26" s="100">
        <f t="shared" si="5"/>
        <v>0.10222302292328264</v>
      </c>
      <c r="T26" s="100">
        <f t="shared" si="4"/>
        <v>0.3845065675779254</v>
      </c>
      <c r="U26" s="100">
        <f t="shared" si="6"/>
        <v>0.62567537937006878</v>
      </c>
      <c r="V26" s="100">
        <f t="shared" si="7"/>
        <v>3.1301200709257605E-2</v>
      </c>
    </row>
    <row r="27" spans="1:22" ht="24" x14ac:dyDescent="0.25">
      <c r="A27" s="3">
        <v>10</v>
      </c>
      <c r="B27" s="5" t="s">
        <v>149</v>
      </c>
      <c r="C27" s="13">
        <v>294446136</v>
      </c>
      <c r="D27" s="14">
        <f t="shared" si="8"/>
        <v>0.14155390376730909</v>
      </c>
      <c r="E27" s="14">
        <f t="shared" si="11"/>
        <v>0.12430117269394222</v>
      </c>
      <c r="F27" s="15" t="s">
        <v>177</v>
      </c>
      <c r="G27" s="14">
        <f t="shared" si="10"/>
        <v>0.26585507646125128</v>
      </c>
      <c r="M27" s="95">
        <v>11</v>
      </c>
      <c r="N27" s="99" t="s">
        <v>151</v>
      </c>
      <c r="O27" s="96">
        <v>7</v>
      </c>
      <c r="P27" s="96">
        <v>2588668.92</v>
      </c>
      <c r="Q27" s="96">
        <v>1466341.91</v>
      </c>
      <c r="R27" s="96">
        <v>712403.08000000007</v>
      </c>
      <c r="S27" s="100">
        <f t="shared" si="5"/>
        <v>1.3396938408576345E-2</v>
      </c>
      <c r="T27" s="100">
        <f t="shared" si="4"/>
        <v>4.2057984077985375E-2</v>
      </c>
      <c r="U27" s="100">
        <f t="shared" si="6"/>
        <v>0.5664462916331533</v>
      </c>
      <c r="V27" s="100">
        <f t="shared" si="7"/>
        <v>0.27520053819783186</v>
      </c>
    </row>
    <row r="28" spans="1:22" x14ac:dyDescent="0.25">
      <c r="A28" s="3">
        <v>11</v>
      </c>
      <c r="B28" s="5" t="s">
        <v>151</v>
      </c>
      <c r="C28" s="13">
        <v>193228396</v>
      </c>
      <c r="D28" s="14">
        <f t="shared" si="8"/>
        <v>0.15603296732846655</v>
      </c>
      <c r="E28" s="14">
        <f t="shared" si="11"/>
        <v>0.16250199582467165</v>
      </c>
      <c r="F28" s="15" t="s">
        <v>177</v>
      </c>
      <c r="G28" s="14">
        <f t="shared" si="10"/>
        <v>0.31853496315313823</v>
      </c>
      <c r="M28" s="95">
        <v>12</v>
      </c>
      <c r="N28" s="99" t="s">
        <v>157</v>
      </c>
      <c r="O28" s="96">
        <v>4</v>
      </c>
      <c r="P28" s="96">
        <v>3523236.5</v>
      </c>
      <c r="Q28" s="96">
        <v>2241956.9900000002</v>
      </c>
      <c r="R28" s="96">
        <v>0</v>
      </c>
      <c r="S28" s="100">
        <f t="shared" si="5"/>
        <v>1.3821745007672102E-2</v>
      </c>
      <c r="T28" s="100">
        <f t="shared" si="4"/>
        <v>7.2368008626887137E-2</v>
      </c>
      <c r="U28" s="100">
        <f t="shared" si="6"/>
        <v>0.63633451515389339</v>
      </c>
      <c r="V28" s="100">
        <f t="shared" si="7"/>
        <v>0</v>
      </c>
    </row>
    <row r="29" spans="1:22" x14ac:dyDescent="0.25">
      <c r="A29" s="3">
        <v>12</v>
      </c>
      <c r="B29" s="5" t="s">
        <v>157</v>
      </c>
      <c r="C29" s="13">
        <v>254905332</v>
      </c>
      <c r="D29" s="14">
        <f t="shared" si="8"/>
        <v>6.8986395310083201E-2</v>
      </c>
      <c r="E29" s="14">
        <f t="shared" si="11"/>
        <v>4.7468602971396455E-2</v>
      </c>
      <c r="F29" s="14">
        <f t="shared" si="9"/>
        <v>7.4537475740209316E-2</v>
      </c>
      <c r="G29" s="14">
        <f t="shared" si="10"/>
        <v>0.19099247402168895</v>
      </c>
      <c r="M29" s="95">
        <v>13</v>
      </c>
      <c r="N29" s="99" t="s">
        <v>159</v>
      </c>
      <c r="O29" s="96">
        <v>1</v>
      </c>
      <c r="P29" s="96">
        <v>1200000</v>
      </c>
      <c r="Q29" s="96">
        <v>0</v>
      </c>
      <c r="R29" s="96">
        <v>0</v>
      </c>
      <c r="S29" s="100">
        <f t="shared" si="5"/>
        <v>5.9495320236932579E-3</v>
      </c>
      <c r="T29" s="100">
        <f t="shared" si="4"/>
        <v>2.8249252571859035E-2</v>
      </c>
      <c r="U29" s="100">
        <f t="shared" si="6"/>
        <v>0</v>
      </c>
      <c r="V29" s="100">
        <f t="shared" si="7"/>
        <v>0</v>
      </c>
    </row>
    <row r="30" spans="1:22" ht="24" x14ac:dyDescent="0.25">
      <c r="A30" s="3">
        <v>13</v>
      </c>
      <c r="B30" s="5" t="s">
        <v>159</v>
      </c>
      <c r="C30" s="13">
        <v>201696536</v>
      </c>
      <c r="D30" s="14">
        <f t="shared" si="8"/>
        <v>0.1373350308802527</v>
      </c>
      <c r="E30" s="14">
        <f t="shared" si="11"/>
        <v>7.3273444815135549E-2</v>
      </c>
      <c r="F30" s="15" t="s">
        <v>177</v>
      </c>
      <c r="G30" s="14">
        <f t="shared" si="10"/>
        <v>0.21060847569538824</v>
      </c>
      <c r="M30" s="95">
        <v>14</v>
      </c>
      <c r="N30" s="99" t="s">
        <v>154</v>
      </c>
      <c r="O30" s="96">
        <v>9</v>
      </c>
      <c r="P30" s="96">
        <v>20310003.599999998</v>
      </c>
      <c r="Q30" s="96">
        <v>8997932.9900000002</v>
      </c>
      <c r="R30" s="96">
        <v>0</v>
      </c>
      <c r="S30" s="100">
        <f t="shared" si="5"/>
        <v>7.5406205191490189E-2</v>
      </c>
      <c r="T30" s="100">
        <f t="shared" si="4"/>
        <v>0.3488870076975007</v>
      </c>
      <c r="U30" s="100">
        <f t="shared" si="6"/>
        <v>0.44302961078746445</v>
      </c>
      <c r="V30" s="100">
        <f t="shared" si="7"/>
        <v>0</v>
      </c>
    </row>
    <row r="31" spans="1:22" x14ac:dyDescent="0.25">
      <c r="A31" s="3">
        <v>14</v>
      </c>
      <c r="B31" s="5" t="s">
        <v>154</v>
      </c>
      <c r="C31" s="13">
        <v>269341277</v>
      </c>
      <c r="D31" s="14">
        <f t="shared" si="8"/>
        <v>7.0542473888991028E-2</v>
      </c>
      <c r="E31" s="14">
        <f t="shared" si="11"/>
        <v>0.14559112675477512</v>
      </c>
      <c r="F31" s="15" t="s">
        <v>177</v>
      </c>
      <c r="G31" s="14">
        <f t="shared" si="10"/>
        <v>0.21613360064376616</v>
      </c>
      <c r="M31" s="95">
        <v>15</v>
      </c>
      <c r="N31" s="99" t="s">
        <v>153</v>
      </c>
      <c r="O31" s="96">
        <v>22</v>
      </c>
      <c r="P31" s="96">
        <v>17135050.329999998</v>
      </c>
      <c r="Q31" s="96">
        <v>12122637.559999999</v>
      </c>
      <c r="R31" s="96">
        <v>1917590.25</v>
      </c>
      <c r="S31" s="100">
        <f t="shared" si="5"/>
        <v>4.3468270998929207E-2</v>
      </c>
      <c r="T31" s="100">
        <f t="shared" si="4"/>
        <v>0.24911530278462257</v>
      </c>
      <c r="U31" s="100">
        <f t="shared" si="6"/>
        <v>0.70747604042783108</v>
      </c>
      <c r="V31" s="100">
        <f t="shared" si="7"/>
        <v>0.11191039495476056</v>
      </c>
    </row>
    <row r="32" spans="1:22" x14ac:dyDescent="0.25">
      <c r="A32" s="3">
        <v>15</v>
      </c>
      <c r="B32" s="5" t="s">
        <v>153</v>
      </c>
      <c r="C32" s="13">
        <v>394196731</v>
      </c>
      <c r="D32" s="14">
        <f t="shared" si="8"/>
        <v>6.7817944436479871E-2</v>
      </c>
      <c r="E32" s="14">
        <f t="shared" si="11"/>
        <v>9.3988602863375847E-2</v>
      </c>
      <c r="F32" s="14">
        <f t="shared" si="9"/>
        <v>1.2684021978863138E-2</v>
      </c>
      <c r="G32" s="14">
        <f t="shared" si="10"/>
        <v>0.17449056927871887</v>
      </c>
      <c r="M32" s="95">
        <v>16</v>
      </c>
      <c r="N32" s="99" t="s">
        <v>158</v>
      </c>
      <c r="O32" s="96">
        <v>84</v>
      </c>
      <c r="P32" s="96">
        <v>107147845.15000004</v>
      </c>
      <c r="Q32" s="96">
        <v>66459035.119999982</v>
      </c>
      <c r="R32" s="96">
        <v>16635595.339999998</v>
      </c>
      <c r="S32" s="100">
        <f t="shared" si="5"/>
        <v>0.10202067473651361</v>
      </c>
      <c r="T32" s="100">
        <f t="shared" si="4"/>
        <v>0.41240043874900706</v>
      </c>
      <c r="U32" s="100">
        <f t="shared" si="6"/>
        <v>0.62025545195950182</v>
      </c>
      <c r="V32" s="100">
        <f t="shared" si="7"/>
        <v>0.15525832849658566</v>
      </c>
    </row>
    <row r="33" spans="1:22" ht="24" x14ac:dyDescent="0.25">
      <c r="A33" s="3">
        <v>16</v>
      </c>
      <c r="B33" s="5" t="s">
        <v>158</v>
      </c>
      <c r="C33" s="13">
        <v>1050256190</v>
      </c>
      <c r="D33" s="14">
        <f t="shared" si="8"/>
        <v>0.24738255625039449</v>
      </c>
      <c r="E33" s="15" t="s">
        <v>177</v>
      </c>
      <c r="F33" s="15" t="s">
        <v>177</v>
      </c>
      <c r="G33" s="14">
        <f t="shared" si="10"/>
        <v>0.24738255625039449</v>
      </c>
      <c r="M33" s="95">
        <v>17</v>
      </c>
      <c r="N33" s="99" t="s">
        <v>155</v>
      </c>
      <c r="O33" s="96">
        <v>0</v>
      </c>
      <c r="P33" s="96">
        <v>0</v>
      </c>
      <c r="Q33" s="96">
        <v>0</v>
      </c>
      <c r="R33" s="96">
        <v>0</v>
      </c>
      <c r="S33" s="100">
        <f t="shared" si="5"/>
        <v>0</v>
      </c>
      <c r="T33" s="100">
        <f t="shared" si="4"/>
        <v>0</v>
      </c>
      <c r="U33" s="100">
        <v>0</v>
      </c>
      <c r="V33" s="101">
        <v>0</v>
      </c>
    </row>
    <row r="34" spans="1:22" x14ac:dyDescent="0.25">
      <c r="A34" s="3">
        <v>17</v>
      </c>
      <c r="B34" s="5" t="s">
        <v>155</v>
      </c>
      <c r="C34" s="13">
        <v>154847416</v>
      </c>
      <c r="D34" s="14">
        <f t="shared" si="8"/>
        <v>3.4554170409921467E-2</v>
      </c>
      <c r="E34" s="15" t="s">
        <v>177</v>
      </c>
      <c r="F34" s="15" t="s">
        <v>177</v>
      </c>
      <c r="G34" s="14">
        <f t="shared" si="10"/>
        <v>3.4554170409921467E-2</v>
      </c>
      <c r="M34" s="103"/>
      <c r="N34" s="32" t="s">
        <v>181</v>
      </c>
      <c r="O34" s="21">
        <f>SUM(O21:O33)</f>
        <v>217</v>
      </c>
      <c r="P34" s="21">
        <f>SUM(P21:P33)</f>
        <v>265315389.27000004</v>
      </c>
      <c r="Q34" s="21">
        <f>SUM(Q21:Q33)</f>
        <v>143881780.92999998</v>
      </c>
      <c r="R34" s="21">
        <f>SUM(R21:R33)</f>
        <v>27000275.829999998</v>
      </c>
      <c r="S34" s="19">
        <f t="shared" si="5"/>
        <v>5.0188053398272439E-2</v>
      </c>
      <c r="T34" s="19">
        <f t="shared" si="4"/>
        <v>0.2533097515570073</v>
      </c>
      <c r="U34" s="19">
        <f>Q34/P34</f>
        <v>0.54230469376798074</v>
      </c>
      <c r="V34" s="19">
        <f t="shared" si="7"/>
        <v>0.1017667158482201</v>
      </c>
    </row>
    <row r="35" spans="1:22" x14ac:dyDescent="0.25">
      <c r="A35" s="115" t="s">
        <v>181</v>
      </c>
      <c r="B35" s="115"/>
      <c r="C35" s="17">
        <f>SUM(C22:C34)</f>
        <v>5286425181</v>
      </c>
      <c r="D35" s="19">
        <f t="shared" si="8"/>
        <v>0.13316059717066484</v>
      </c>
      <c r="E35" s="19">
        <f t="shared" si="11"/>
        <v>5.9095445845486184E-2</v>
      </c>
      <c r="F35" s="19">
        <f t="shared" si="9"/>
        <v>5.8731371270683268E-3</v>
      </c>
      <c r="G35" s="19">
        <f t="shared" si="10"/>
        <v>0.19812918014321937</v>
      </c>
    </row>
    <row r="36" spans="1:22" x14ac:dyDescent="0.25">
      <c r="M36" s="112" t="s">
        <v>260</v>
      </c>
      <c r="N36" s="112"/>
      <c r="O36" s="112"/>
      <c r="P36" s="112"/>
      <c r="Q36" s="112"/>
      <c r="R36" s="112"/>
      <c r="S36" s="112"/>
      <c r="T36" s="112"/>
      <c r="U36" s="112"/>
      <c r="V36" s="112"/>
    </row>
    <row r="37" spans="1:22" ht="60" x14ac:dyDescent="0.25">
      <c r="A37" s="112" t="s">
        <v>256</v>
      </c>
      <c r="B37" s="112"/>
      <c r="C37" s="112"/>
      <c r="D37" s="112"/>
      <c r="E37" s="112"/>
      <c r="F37" s="112"/>
      <c r="G37" s="112"/>
      <c r="M37" s="98" t="s">
        <v>180</v>
      </c>
      <c r="N37" s="32" t="s">
        <v>0</v>
      </c>
      <c r="O37" s="32" t="s">
        <v>138</v>
      </c>
      <c r="P37" s="94" t="s">
        <v>160</v>
      </c>
      <c r="Q37" s="94" t="s">
        <v>161</v>
      </c>
      <c r="R37" s="94" t="s">
        <v>162</v>
      </c>
      <c r="S37" s="94" t="s">
        <v>236</v>
      </c>
      <c r="T37" s="94" t="s">
        <v>240</v>
      </c>
      <c r="U37" s="94" t="s">
        <v>164</v>
      </c>
      <c r="V37" s="94" t="s">
        <v>247</v>
      </c>
    </row>
    <row r="38" spans="1:22" ht="36" x14ac:dyDescent="0.25">
      <c r="A38" s="114" t="s">
        <v>180</v>
      </c>
      <c r="B38" s="114" t="s">
        <v>0</v>
      </c>
      <c r="C38" s="114" t="s">
        <v>239</v>
      </c>
      <c r="D38" s="83" t="s">
        <v>135</v>
      </c>
      <c r="E38" s="83" t="s">
        <v>6</v>
      </c>
      <c r="F38" s="83" t="s">
        <v>183</v>
      </c>
      <c r="G38" s="83" t="s">
        <v>181</v>
      </c>
      <c r="M38" s="95">
        <v>5</v>
      </c>
      <c r="N38" s="99" t="s">
        <v>219</v>
      </c>
      <c r="O38" s="96">
        <v>74</v>
      </c>
      <c r="P38" s="96">
        <v>75469524.779999986</v>
      </c>
      <c r="Q38" s="96">
        <v>52738515.990000002</v>
      </c>
      <c r="R38" s="96">
        <v>33871174.11999999</v>
      </c>
      <c r="S38" s="100">
        <f t="shared" ref="S38:S50" si="12">P38/C4</f>
        <v>0.16509431215799902</v>
      </c>
      <c r="T38" s="100">
        <f t="shared" ref="T38:T51" si="13">P38/K4</f>
        <v>0.9341921631639829</v>
      </c>
      <c r="U38" s="100">
        <f>Q38/P38</f>
        <v>0.69880546013423583</v>
      </c>
      <c r="V38" s="100">
        <f>R38/P38</f>
        <v>0.4488059812054907</v>
      </c>
    </row>
    <row r="39" spans="1:22" ht="24" x14ac:dyDescent="0.25">
      <c r="A39" s="114"/>
      <c r="B39" s="114"/>
      <c r="C39" s="114"/>
      <c r="D39" s="83" t="s">
        <v>185</v>
      </c>
      <c r="E39" s="83" t="s">
        <v>185</v>
      </c>
      <c r="F39" s="83" t="s">
        <v>185</v>
      </c>
      <c r="G39" s="83" t="s">
        <v>185</v>
      </c>
      <c r="M39" s="95">
        <v>6</v>
      </c>
      <c r="N39" s="99" t="s">
        <v>220</v>
      </c>
      <c r="O39" s="96">
        <v>378</v>
      </c>
      <c r="P39" s="96">
        <v>53967756.920000024</v>
      </c>
      <c r="Q39" s="96">
        <v>50635060.150000021</v>
      </c>
      <c r="R39" s="96">
        <v>39525565.829999998</v>
      </c>
      <c r="S39" s="100">
        <f t="shared" si="12"/>
        <v>6.0309933886971097E-2</v>
      </c>
      <c r="T39" s="100">
        <f t="shared" si="13"/>
        <v>0.48441180179238941</v>
      </c>
      <c r="U39" s="100">
        <f t="shared" ref="U39:U49" si="14">Q39/P39</f>
        <v>0.93824652051149204</v>
      </c>
      <c r="V39" s="100">
        <f t="shared" ref="V39:V51" si="15">R39/P39</f>
        <v>0.7323922298381117</v>
      </c>
    </row>
    <row r="40" spans="1:22" ht="24" x14ac:dyDescent="0.25">
      <c r="A40" s="3">
        <v>5</v>
      </c>
      <c r="B40" s="5" t="s">
        <v>147</v>
      </c>
      <c r="C40" s="13">
        <v>80785868</v>
      </c>
      <c r="D40" s="14">
        <f>E4/C40</f>
        <v>0.31662552663295018</v>
      </c>
      <c r="E40" s="14">
        <f>G4/C40</f>
        <v>0.68337447336704982</v>
      </c>
      <c r="F40" s="15" t="s">
        <v>177</v>
      </c>
      <c r="G40" s="14">
        <f>K4/C40</f>
        <v>1</v>
      </c>
      <c r="M40" s="95">
        <v>7</v>
      </c>
      <c r="N40" s="99" t="s">
        <v>221</v>
      </c>
      <c r="O40" s="96">
        <v>916</v>
      </c>
      <c r="P40" s="96">
        <v>48987133.269999996</v>
      </c>
      <c r="Q40" s="96">
        <v>29014111.149999987</v>
      </c>
      <c r="R40" s="96">
        <v>14629198.199999997</v>
      </c>
      <c r="S40" s="100">
        <f t="shared" si="12"/>
        <v>0.13004403892882549</v>
      </c>
      <c r="T40" s="100">
        <f t="shared" si="13"/>
        <v>1.0115158134530142</v>
      </c>
      <c r="U40" s="100">
        <f t="shared" si="14"/>
        <v>0.59228024203997254</v>
      </c>
      <c r="V40" s="100">
        <f t="shared" si="15"/>
        <v>0.2986334823752384</v>
      </c>
    </row>
    <row r="41" spans="1:22" ht="24" x14ac:dyDescent="0.25">
      <c r="A41" s="3">
        <v>6</v>
      </c>
      <c r="B41" s="5" t="s">
        <v>148</v>
      </c>
      <c r="C41" s="13">
        <v>111408840</v>
      </c>
      <c r="D41" s="14">
        <f t="shared" ref="D41:D53" si="16">E5/C41</f>
        <v>0.95469031003284843</v>
      </c>
      <c r="E41" s="15" t="s">
        <v>177</v>
      </c>
      <c r="F41" s="14">
        <f>I5/C41</f>
        <v>4.5309689967151616E-2</v>
      </c>
      <c r="G41" s="14">
        <f t="shared" ref="G41:G53" si="17">K5/C41</f>
        <v>1</v>
      </c>
      <c r="M41" s="95">
        <v>8</v>
      </c>
      <c r="N41" s="99" t="s">
        <v>150</v>
      </c>
      <c r="O41" s="96">
        <v>22</v>
      </c>
      <c r="P41" s="96">
        <v>90995627.079999998</v>
      </c>
      <c r="Q41" s="96">
        <v>76342027.930000007</v>
      </c>
      <c r="R41" s="96">
        <v>40611775.199999996</v>
      </c>
      <c r="S41" s="100">
        <f t="shared" si="12"/>
        <v>0.30793286194149383</v>
      </c>
      <c r="T41" s="100">
        <f t="shared" si="13"/>
        <v>1.6076965915194346</v>
      </c>
      <c r="U41" s="100">
        <f t="shared" si="14"/>
        <v>0.83896369946308424</v>
      </c>
      <c r="V41" s="100">
        <f t="shared" si="15"/>
        <v>0.44630469071107803</v>
      </c>
    </row>
    <row r="42" spans="1:22" x14ac:dyDescent="0.25">
      <c r="A42" s="3">
        <v>7</v>
      </c>
      <c r="B42" s="5" t="s">
        <v>156</v>
      </c>
      <c r="C42" s="13">
        <v>48429429</v>
      </c>
      <c r="D42" s="14">
        <f t="shared" si="16"/>
        <v>1</v>
      </c>
      <c r="E42" s="15" t="s">
        <v>177</v>
      </c>
      <c r="F42" s="15" t="s">
        <v>177</v>
      </c>
      <c r="G42" s="14">
        <f t="shared" si="17"/>
        <v>1</v>
      </c>
      <c r="M42" s="95">
        <v>9</v>
      </c>
      <c r="N42" s="99" t="s">
        <v>222</v>
      </c>
      <c r="O42" s="96">
        <v>123</v>
      </c>
      <c r="P42" s="96">
        <v>132999128.22999996</v>
      </c>
      <c r="Q42" s="96">
        <v>86750720.520000011</v>
      </c>
      <c r="R42" s="96">
        <v>42157865.609999977</v>
      </c>
      <c r="S42" s="100">
        <f t="shared" si="12"/>
        <v>0.29599044493406174</v>
      </c>
      <c r="T42" s="100">
        <f t="shared" si="13"/>
        <v>1.0471221868828848</v>
      </c>
      <c r="U42" s="100">
        <f t="shared" si="14"/>
        <v>0.65226533191991309</v>
      </c>
      <c r="V42" s="100">
        <f t="shared" si="15"/>
        <v>0.3169785108447849</v>
      </c>
    </row>
    <row r="43" spans="1:22" ht="24" x14ac:dyDescent="0.25">
      <c r="A43" s="3">
        <v>8</v>
      </c>
      <c r="B43" s="5" t="s">
        <v>150</v>
      </c>
      <c r="C43" s="13">
        <v>56600000</v>
      </c>
      <c r="D43" s="14">
        <f t="shared" si="16"/>
        <v>0.54240282685512364</v>
      </c>
      <c r="E43" s="14">
        <f t="shared" ref="E43:E53" si="18">G7/C43</f>
        <v>0.42226148409893993</v>
      </c>
      <c r="F43" s="14">
        <f t="shared" ref="F43:F53" si="19">I7/C43</f>
        <v>3.5335689045936397E-2</v>
      </c>
      <c r="G43" s="14">
        <f t="shared" si="17"/>
        <v>1</v>
      </c>
      <c r="M43" s="95">
        <v>10</v>
      </c>
      <c r="N43" s="99" t="s">
        <v>223</v>
      </c>
      <c r="O43" s="96">
        <v>153</v>
      </c>
      <c r="P43" s="96">
        <v>70918243.739999995</v>
      </c>
      <c r="Q43" s="96">
        <v>55563676.87000002</v>
      </c>
      <c r="R43" s="96">
        <v>26376214.959999986</v>
      </c>
      <c r="S43" s="100">
        <f t="shared" si="12"/>
        <v>0.24085302902395703</v>
      </c>
      <c r="T43" s="100">
        <f t="shared" si="13"/>
        <v>0.90595610296371987</v>
      </c>
      <c r="U43" s="100">
        <f t="shared" si="14"/>
        <v>0.78348918331518769</v>
      </c>
      <c r="V43" s="100">
        <f t="shared" si="15"/>
        <v>0.37192425487439162</v>
      </c>
    </row>
    <row r="44" spans="1:22" x14ac:dyDescent="0.25">
      <c r="A44" s="3">
        <v>9</v>
      </c>
      <c r="B44" s="5" t="s">
        <v>152</v>
      </c>
      <c r="C44" s="13">
        <v>127013953</v>
      </c>
      <c r="D44" s="14">
        <f t="shared" si="16"/>
        <v>0.51065255799101061</v>
      </c>
      <c r="E44" s="14">
        <f t="shared" si="18"/>
        <v>0.48934744200898939</v>
      </c>
      <c r="F44" s="15" t="s">
        <v>177</v>
      </c>
      <c r="G44" s="14">
        <f t="shared" si="17"/>
        <v>1</v>
      </c>
      <c r="M44" s="95">
        <v>11</v>
      </c>
      <c r="N44" s="99" t="s">
        <v>224</v>
      </c>
      <c r="O44" s="96">
        <v>14</v>
      </c>
      <c r="P44" s="96">
        <v>6726331.8899999997</v>
      </c>
      <c r="Q44" s="96">
        <v>3395201.67</v>
      </c>
      <c r="R44" s="96">
        <v>2107812.56</v>
      </c>
      <c r="S44" s="100">
        <f t="shared" si="12"/>
        <v>3.4810266137074386E-2</v>
      </c>
      <c r="T44" s="100">
        <f t="shared" si="13"/>
        <v>0.10928240276198212</v>
      </c>
      <c r="U44" s="100">
        <f t="shared" si="14"/>
        <v>0.5047627333179362</v>
      </c>
      <c r="V44" s="100">
        <f t="shared" si="15"/>
        <v>0.31336731438031973</v>
      </c>
    </row>
    <row r="45" spans="1:22" x14ac:dyDescent="0.25">
      <c r="A45" s="3">
        <v>10</v>
      </c>
      <c r="B45" s="5" t="s">
        <v>149</v>
      </c>
      <c r="C45" s="13">
        <v>78280000</v>
      </c>
      <c r="D45" s="14">
        <f t="shared" si="16"/>
        <v>0.53244762391415434</v>
      </c>
      <c r="E45" s="14">
        <f t="shared" si="18"/>
        <v>0.46755237608584566</v>
      </c>
      <c r="F45" s="15" t="s">
        <v>177</v>
      </c>
      <c r="G45" s="14">
        <f t="shared" si="17"/>
        <v>1</v>
      </c>
      <c r="M45" s="95">
        <v>12</v>
      </c>
      <c r="N45" s="99" t="s">
        <v>225</v>
      </c>
      <c r="O45" s="96">
        <v>148</v>
      </c>
      <c r="P45" s="96">
        <v>42885247.800000004</v>
      </c>
      <c r="Q45" s="96">
        <v>38854907.390000023</v>
      </c>
      <c r="R45" s="96">
        <v>16708015.250000004</v>
      </c>
      <c r="S45" s="100">
        <f t="shared" si="12"/>
        <v>0.16823990092133501</v>
      </c>
      <c r="T45" s="100">
        <f t="shared" si="13"/>
        <v>0.88087188661805493</v>
      </c>
      <c r="U45" s="100">
        <f t="shared" si="14"/>
        <v>0.90602035392692815</v>
      </c>
      <c r="V45" s="100">
        <f t="shared" si="15"/>
        <v>0.38959819768139481</v>
      </c>
    </row>
    <row r="46" spans="1:22" x14ac:dyDescent="0.25">
      <c r="A46" s="3">
        <v>11</v>
      </c>
      <c r="B46" s="5" t="s">
        <v>151</v>
      </c>
      <c r="C46" s="13">
        <v>61550000</v>
      </c>
      <c r="D46" s="14">
        <f t="shared" si="16"/>
        <v>0.48984565393988627</v>
      </c>
      <c r="E46" s="14">
        <f t="shared" si="18"/>
        <v>0.51015434606011378</v>
      </c>
      <c r="F46" s="15" t="s">
        <v>177</v>
      </c>
      <c r="G46" s="14">
        <f t="shared" si="17"/>
        <v>1</v>
      </c>
      <c r="M46" s="95">
        <v>13</v>
      </c>
      <c r="N46" s="99" t="s">
        <v>226</v>
      </c>
      <c r="O46" s="96">
        <v>11</v>
      </c>
      <c r="P46" s="96">
        <v>18242492.59</v>
      </c>
      <c r="Q46" s="96">
        <v>9083697.9299999997</v>
      </c>
      <c r="R46" s="96">
        <v>4008740.0700000003</v>
      </c>
      <c r="S46" s="100">
        <f t="shared" si="12"/>
        <v>9.0445244880159967E-2</v>
      </c>
      <c r="T46" s="100">
        <f t="shared" si="13"/>
        <v>0.4294473172626474</v>
      </c>
      <c r="U46" s="100">
        <f t="shared" si="14"/>
        <v>0.49794170863357878</v>
      </c>
      <c r="V46" s="100">
        <f t="shared" si="15"/>
        <v>0.21974738650558501</v>
      </c>
    </row>
    <row r="47" spans="1:22" x14ac:dyDescent="0.25">
      <c r="A47" s="3">
        <v>12</v>
      </c>
      <c r="B47" s="5" t="s">
        <v>157</v>
      </c>
      <c r="C47" s="13">
        <v>48685000</v>
      </c>
      <c r="D47" s="14">
        <f t="shared" si="16"/>
        <v>0.36119954811543598</v>
      </c>
      <c r="E47" s="14">
        <f t="shared" si="18"/>
        <v>0.2485365102187532</v>
      </c>
      <c r="F47" s="14">
        <f t="shared" si="19"/>
        <v>0.3902639416658108</v>
      </c>
      <c r="G47" s="14">
        <f t="shared" si="17"/>
        <v>1</v>
      </c>
      <c r="M47" s="95">
        <v>14</v>
      </c>
      <c r="N47" s="99" t="s">
        <v>227</v>
      </c>
      <c r="O47" s="96">
        <v>39</v>
      </c>
      <c r="P47" s="96">
        <v>61378375.340000004</v>
      </c>
      <c r="Q47" s="96">
        <v>37607633.000000007</v>
      </c>
      <c r="R47" s="96">
        <v>21980891.949999992</v>
      </c>
      <c r="S47" s="100">
        <f t="shared" si="12"/>
        <v>0.22788328630371796</v>
      </c>
      <c r="T47" s="100">
        <f t="shared" si="13"/>
        <v>1.0543630681437532</v>
      </c>
      <c r="U47" s="100">
        <f t="shared" si="14"/>
        <v>0.61271796119848232</v>
      </c>
      <c r="V47" s="100">
        <f t="shared" si="15"/>
        <v>0.3581211107045244</v>
      </c>
    </row>
    <row r="48" spans="1:22" x14ac:dyDescent="0.25">
      <c r="A48" s="3">
        <v>13</v>
      </c>
      <c r="B48" s="5" t="s">
        <v>159</v>
      </c>
      <c r="C48" s="13">
        <v>42479000</v>
      </c>
      <c r="D48" s="14">
        <f t="shared" si="16"/>
        <v>0.65208691353374604</v>
      </c>
      <c r="E48" s="14">
        <f t="shared" si="18"/>
        <v>0.34791308646625391</v>
      </c>
      <c r="F48" s="15" t="s">
        <v>177</v>
      </c>
      <c r="G48" s="14">
        <f t="shared" si="17"/>
        <v>1</v>
      </c>
      <c r="M48" s="95">
        <v>15</v>
      </c>
      <c r="N48" s="99" t="s">
        <v>228</v>
      </c>
      <c r="O48" s="96">
        <v>747</v>
      </c>
      <c r="P48" s="96">
        <v>48598852.419999994</v>
      </c>
      <c r="Q48" s="96">
        <v>37791580.920000017</v>
      </c>
      <c r="R48" s="96">
        <v>19396082.079999987</v>
      </c>
      <c r="S48" s="100">
        <f t="shared" si="12"/>
        <v>0.12328578244856118</v>
      </c>
      <c r="T48" s="100">
        <f t="shared" si="13"/>
        <v>0.70654696673969364</v>
      </c>
      <c r="U48" s="100">
        <f t="shared" si="14"/>
        <v>0.77762290749992202</v>
      </c>
      <c r="V48" s="100">
        <f t="shared" si="15"/>
        <v>0.39910576308213142</v>
      </c>
    </row>
    <row r="49" spans="1:22" x14ac:dyDescent="0.25">
      <c r="A49" s="3">
        <v>14</v>
      </c>
      <c r="B49" s="5" t="s">
        <v>154</v>
      </c>
      <c r="C49" s="13">
        <v>58213700</v>
      </c>
      <c r="D49" s="14">
        <f t="shared" si="16"/>
        <v>0.326383651958216</v>
      </c>
      <c r="E49" s="14">
        <f t="shared" si="18"/>
        <v>0.67361634804178394</v>
      </c>
      <c r="F49" s="15" t="s">
        <v>177</v>
      </c>
      <c r="G49" s="14">
        <f t="shared" si="17"/>
        <v>1</v>
      </c>
      <c r="M49" s="95">
        <v>16</v>
      </c>
      <c r="N49" s="99" t="s">
        <v>229</v>
      </c>
      <c r="O49" s="96">
        <v>825</v>
      </c>
      <c r="P49" s="96">
        <v>194625400.2299999</v>
      </c>
      <c r="Q49" s="96">
        <v>150929296.28999996</v>
      </c>
      <c r="R49" s="96">
        <v>81720294.000000104</v>
      </c>
      <c r="S49" s="100">
        <f t="shared" si="12"/>
        <v>0.18531230958991055</v>
      </c>
      <c r="T49" s="100">
        <f t="shared" si="13"/>
        <v>0.74909206371989301</v>
      </c>
      <c r="U49" s="100">
        <f t="shared" si="14"/>
        <v>0.77548611903501918</v>
      </c>
      <c r="V49" s="100">
        <f t="shared" si="15"/>
        <v>0.41988504020249456</v>
      </c>
    </row>
    <row r="50" spans="1:22" x14ac:dyDescent="0.25">
      <c r="A50" s="3">
        <v>15</v>
      </c>
      <c r="B50" s="5" t="s">
        <v>153</v>
      </c>
      <c r="C50" s="13">
        <v>68783612</v>
      </c>
      <c r="D50" s="14">
        <f t="shared" si="16"/>
        <v>0.38866252036895066</v>
      </c>
      <c r="E50" s="14">
        <f t="shared" si="18"/>
        <v>0.53864574602450366</v>
      </c>
      <c r="F50" s="14">
        <f t="shared" si="19"/>
        <v>7.2691733606545697E-2</v>
      </c>
      <c r="G50" s="14">
        <f t="shared" si="17"/>
        <v>1</v>
      </c>
      <c r="M50" s="95">
        <v>17</v>
      </c>
      <c r="N50" s="99" t="s">
        <v>230</v>
      </c>
      <c r="O50" s="96">
        <v>2</v>
      </c>
      <c r="P50" s="96">
        <v>2799677.24</v>
      </c>
      <c r="Q50" s="96">
        <v>2799677.24</v>
      </c>
      <c r="R50" s="96">
        <v>1295013.45</v>
      </c>
      <c r="S50" s="100">
        <f t="shared" si="12"/>
        <v>1.8080232220342638E-2</v>
      </c>
      <c r="T50" s="100">
        <f t="shared" si="13"/>
        <v>0.52324312827812236</v>
      </c>
      <c r="U50" s="100">
        <v>0</v>
      </c>
      <c r="V50" s="100">
        <f t="shared" si="15"/>
        <v>0.46255812330709944</v>
      </c>
    </row>
    <row r="51" spans="1:22" x14ac:dyDescent="0.25">
      <c r="A51" s="3">
        <v>16</v>
      </c>
      <c r="B51" s="5" t="s">
        <v>158</v>
      </c>
      <c r="C51" s="13">
        <v>259815061</v>
      </c>
      <c r="D51" s="14">
        <f t="shared" si="16"/>
        <v>1</v>
      </c>
      <c r="E51" s="15" t="s">
        <v>177</v>
      </c>
      <c r="F51" s="15" t="s">
        <v>177</v>
      </c>
      <c r="G51" s="14">
        <f t="shared" si="17"/>
        <v>1</v>
      </c>
      <c r="M51" s="103"/>
      <c r="N51" s="32" t="s">
        <v>181</v>
      </c>
      <c r="O51" s="21">
        <f>SUM(O38:O50)</f>
        <v>3452</v>
      </c>
      <c r="P51" s="21">
        <f>SUM(P38:P50)</f>
        <v>848593791.52999985</v>
      </c>
      <c r="Q51" s="21">
        <f>SUM(Q38:Q50)</f>
        <v>631506107.05000007</v>
      </c>
      <c r="R51" s="21">
        <f>SUM(R38:R50)</f>
        <v>344388643.28000003</v>
      </c>
      <c r="S51" s="19">
        <f>P51/C17</f>
        <v>0.16052318201342192</v>
      </c>
      <c r="T51" s="19">
        <f t="shared" si="13"/>
        <v>0.81019455033017529</v>
      </c>
      <c r="U51" s="19">
        <f>Q51/P51</f>
        <v>0.74417950420236467</v>
      </c>
      <c r="V51" s="19">
        <f t="shared" si="15"/>
        <v>0.40583450729597409</v>
      </c>
    </row>
    <row r="52" spans="1:22" x14ac:dyDescent="0.25">
      <c r="A52" s="3">
        <v>17</v>
      </c>
      <c r="B52" s="5" t="s">
        <v>155</v>
      </c>
      <c r="C52" s="13">
        <v>5350624</v>
      </c>
      <c r="D52" s="14">
        <f t="shared" si="16"/>
        <v>1</v>
      </c>
      <c r="E52" s="15" t="s">
        <v>177</v>
      </c>
      <c r="F52" s="15" t="s">
        <v>177</v>
      </c>
      <c r="G52" s="14">
        <f t="shared" si="17"/>
        <v>1</v>
      </c>
    </row>
    <row r="53" spans="1:22" x14ac:dyDescent="0.25">
      <c r="A53" s="115" t="s">
        <v>181</v>
      </c>
      <c r="B53" s="115"/>
      <c r="C53" s="17">
        <f>SUM(C40:C52)</f>
        <v>1047395087</v>
      </c>
      <c r="D53" s="19">
        <f t="shared" si="16"/>
        <v>0.67208978038675871</v>
      </c>
      <c r="E53" s="19">
        <f t="shared" si="18"/>
        <v>0.29826725070364973</v>
      </c>
      <c r="F53" s="19">
        <f t="shared" si="19"/>
        <v>2.9642968909591609E-2</v>
      </c>
      <c r="G53" s="19">
        <f t="shared" si="17"/>
        <v>1</v>
      </c>
      <c r="P53" s="69"/>
      <c r="T53" s="107">
        <f>100%-T51</f>
        <v>0.18980544966982471</v>
      </c>
    </row>
    <row r="55" spans="1:22" x14ac:dyDescent="0.25">
      <c r="A55" s="112" t="s">
        <v>264</v>
      </c>
      <c r="B55" s="112"/>
      <c r="C55" s="112"/>
      <c r="D55" s="112"/>
      <c r="E55" s="112"/>
      <c r="F55" s="112"/>
      <c r="G55" s="112"/>
      <c r="H55" s="112"/>
      <c r="I55" s="112"/>
      <c r="J55" s="112"/>
    </row>
    <row r="56" spans="1:22" ht="96" x14ac:dyDescent="0.25">
      <c r="A56" s="91" t="s">
        <v>143</v>
      </c>
      <c r="B56" s="91" t="s">
        <v>238</v>
      </c>
      <c r="C56" s="32" t="s">
        <v>138</v>
      </c>
      <c r="D56" s="91" t="s">
        <v>160</v>
      </c>
      <c r="E56" s="91" t="s">
        <v>161</v>
      </c>
      <c r="F56" s="91" t="s">
        <v>162</v>
      </c>
      <c r="G56" s="91" t="s">
        <v>257</v>
      </c>
      <c r="H56" s="91" t="s">
        <v>253</v>
      </c>
      <c r="I56" s="91" t="s">
        <v>164</v>
      </c>
      <c r="J56" s="91" t="s">
        <v>246</v>
      </c>
    </row>
    <row r="57" spans="1:22" x14ac:dyDescent="0.25">
      <c r="A57" s="95" t="s">
        <v>135</v>
      </c>
      <c r="B57" s="96">
        <v>703943534</v>
      </c>
      <c r="C57" s="96">
        <v>2911</v>
      </c>
      <c r="D57" s="96">
        <v>374749414.58999997</v>
      </c>
      <c r="E57" s="96">
        <v>316448415.12</v>
      </c>
      <c r="F57" s="96">
        <v>212567675.54999992</v>
      </c>
      <c r="G57" s="14">
        <f>D57/$D$60</f>
        <v>0.64248806939872438</v>
      </c>
      <c r="H57" s="14">
        <f>D57/B57</f>
        <v>0.53235720834108835</v>
      </c>
      <c r="I57" s="14">
        <f>E57/D57</f>
        <v>0.84442670968869948</v>
      </c>
      <c r="J57" s="14">
        <f>F57/D57</f>
        <v>0.56722617107370976</v>
      </c>
    </row>
    <row r="58" spans="1:22" x14ac:dyDescent="0.25">
      <c r="A58" s="95" t="s">
        <v>6</v>
      </c>
      <c r="B58" s="96">
        <v>312403653</v>
      </c>
      <c r="C58" s="96">
        <v>241</v>
      </c>
      <c r="D58" s="96">
        <v>186207273.68000001</v>
      </c>
      <c r="E58" s="96">
        <v>150779616.81999999</v>
      </c>
      <c r="F58" s="96">
        <v>95955499.390000001</v>
      </c>
      <c r="G58" s="14">
        <f t="shared" ref="G58:G59" si="20">D58/$D$60</f>
        <v>0.31924253145412534</v>
      </c>
      <c r="H58" s="14">
        <f t="shared" ref="H58:H60" si="21">D58/B58</f>
        <v>0.59604704327833202</v>
      </c>
      <c r="I58" s="14">
        <f t="shared" ref="I58:I60" si="22">E58/D58</f>
        <v>0.80974074664299645</v>
      </c>
      <c r="J58" s="14">
        <f t="shared" ref="J58:J60" si="23">F58/D58</f>
        <v>0.51531552712006823</v>
      </c>
    </row>
    <row r="59" spans="1:22" x14ac:dyDescent="0.25">
      <c r="A59" s="95" t="s">
        <v>95</v>
      </c>
      <c r="B59" s="96">
        <v>31047900</v>
      </c>
      <c r="C59" s="96">
        <v>83</v>
      </c>
      <c r="D59" s="96">
        <v>22321713.989999995</v>
      </c>
      <c r="E59" s="96">
        <v>20396294.18</v>
      </c>
      <c r="F59" s="96">
        <v>8865192.5099999979</v>
      </c>
      <c r="G59" s="14">
        <f t="shared" si="20"/>
        <v>3.8269399147150232E-2</v>
      </c>
      <c r="H59" s="14">
        <f t="shared" si="21"/>
        <v>0.7189444049355993</v>
      </c>
      <c r="I59" s="14">
        <f t="shared" si="22"/>
        <v>0.91374229546787611</v>
      </c>
      <c r="J59" s="14">
        <f t="shared" si="23"/>
        <v>0.39715554611852638</v>
      </c>
    </row>
    <row r="60" spans="1:22" x14ac:dyDescent="0.25">
      <c r="A60" s="84" t="s">
        <v>181</v>
      </c>
      <c r="B60" s="21">
        <f>SUM(B57:B59)</f>
        <v>1047395087</v>
      </c>
      <c r="C60" s="21">
        <f>SUM(C57:C59)</f>
        <v>3235</v>
      </c>
      <c r="D60" s="21">
        <f>SUM(D57:D59)</f>
        <v>583278402.25999999</v>
      </c>
      <c r="E60" s="21">
        <f t="shared" ref="E60:F60" si="24">SUM(E57:E59)</f>
        <v>487624326.12</v>
      </c>
      <c r="F60" s="21">
        <f t="shared" si="24"/>
        <v>317388367.44999993</v>
      </c>
      <c r="G60" s="19">
        <f>D60/$D$60</f>
        <v>1</v>
      </c>
      <c r="H60" s="19">
        <f t="shared" si="21"/>
        <v>0.55688479877316821</v>
      </c>
      <c r="I60" s="19">
        <f t="shared" si="22"/>
        <v>0.83600614085936686</v>
      </c>
      <c r="J60" s="19">
        <f t="shared" si="23"/>
        <v>0.5441455850589203</v>
      </c>
    </row>
    <row r="62" spans="1:22" x14ac:dyDescent="0.25">
      <c r="B62" s="69">
        <f>B57/B60</f>
        <v>0.67208978038675871</v>
      </c>
      <c r="C62" s="69">
        <f>C57/C60</f>
        <v>0.89984544049459037</v>
      </c>
    </row>
    <row r="63" spans="1:22" x14ac:dyDescent="0.25">
      <c r="B63" s="69">
        <f>B58/B60</f>
        <v>0.29826725070364973</v>
      </c>
      <c r="C63" s="69">
        <f>C58/C60</f>
        <v>7.4497681607418861E-2</v>
      </c>
    </row>
    <row r="64" spans="1:22" x14ac:dyDescent="0.25">
      <c r="B64" s="69">
        <f>B59/B60</f>
        <v>2.9642968909591609E-2</v>
      </c>
      <c r="C64" s="69">
        <f>C59/C60</f>
        <v>2.5656877897990725E-2</v>
      </c>
    </row>
    <row r="65" spans="1:10" ht="24" customHeight="1" x14ac:dyDescent="0.25">
      <c r="A65" s="113" t="s">
        <v>265</v>
      </c>
      <c r="B65" s="113"/>
      <c r="C65" s="113"/>
      <c r="D65" s="113"/>
      <c r="E65" s="113"/>
      <c r="F65" s="113"/>
      <c r="G65" s="113"/>
      <c r="H65" s="113"/>
      <c r="I65" s="113"/>
      <c r="J65" s="113"/>
    </row>
    <row r="66" spans="1:10" ht="72" x14ac:dyDescent="0.25">
      <c r="A66" s="91" t="s">
        <v>261</v>
      </c>
      <c r="B66" s="91" t="s">
        <v>238</v>
      </c>
      <c r="C66" s="32" t="s">
        <v>138</v>
      </c>
      <c r="D66" s="91" t="s">
        <v>160</v>
      </c>
      <c r="E66" s="91" t="s">
        <v>161</v>
      </c>
      <c r="F66" s="91" t="s">
        <v>162</v>
      </c>
      <c r="G66" s="91" t="s">
        <v>257</v>
      </c>
      <c r="H66" s="91" t="s">
        <v>262</v>
      </c>
      <c r="I66" s="91" t="s">
        <v>164</v>
      </c>
      <c r="J66" s="91" t="s">
        <v>246</v>
      </c>
    </row>
    <row r="67" spans="1:10" x14ac:dyDescent="0.25">
      <c r="A67" s="95" t="s">
        <v>130</v>
      </c>
      <c r="B67" s="96">
        <v>878303508</v>
      </c>
      <c r="C67" s="96">
        <v>2892</v>
      </c>
      <c r="D67" s="96">
        <v>508642417.36000055</v>
      </c>
      <c r="E67" s="96">
        <v>416390221.6400001</v>
      </c>
      <c r="F67" s="96">
        <v>266451200.53000018</v>
      </c>
      <c r="G67" s="14">
        <f>D67/$D$69</f>
        <v>0.87204054768561357</v>
      </c>
      <c r="H67" s="14">
        <f>D67/B67</f>
        <v>0.57911919140370838</v>
      </c>
      <c r="I67" s="14">
        <f>E67/D67</f>
        <v>0.81863054953455183</v>
      </c>
      <c r="J67" s="14">
        <f>F67/D67</f>
        <v>0.52384777878525746</v>
      </c>
    </row>
    <row r="68" spans="1:10" x14ac:dyDescent="0.25">
      <c r="A68" s="95" t="s">
        <v>131</v>
      </c>
      <c r="B68" s="96">
        <v>169091579</v>
      </c>
      <c r="C68" s="96">
        <v>343</v>
      </c>
      <c r="D68" s="96">
        <v>74635984.900000006</v>
      </c>
      <c r="E68" s="96">
        <v>71234104.480000004</v>
      </c>
      <c r="F68" s="96">
        <v>50937166.920000002</v>
      </c>
      <c r="G68" s="14">
        <f>D68/$D$69</f>
        <v>0.12795945231438635</v>
      </c>
      <c r="H68" s="14">
        <f>D68/B68</f>
        <v>0.4413938608971178</v>
      </c>
      <c r="I68" s="14">
        <f>E68/D68</f>
        <v>0.95442037209587349</v>
      </c>
      <c r="J68" s="14">
        <f>F68/D68</f>
        <v>0.68247463992399193</v>
      </c>
    </row>
    <row r="69" spans="1:10" x14ac:dyDescent="0.25">
      <c r="A69" s="84" t="s">
        <v>181</v>
      </c>
      <c r="B69" s="21">
        <f>SUM(B67:B68)</f>
        <v>1047395087</v>
      </c>
      <c r="C69" s="21">
        <f t="shared" ref="C69:F69" si="25">SUM(C67:C68)</f>
        <v>3235</v>
      </c>
      <c r="D69" s="21">
        <f t="shared" si="25"/>
        <v>583278402.26000059</v>
      </c>
      <c r="E69" s="21">
        <f t="shared" si="25"/>
        <v>487624326.12000012</v>
      </c>
      <c r="F69" s="21">
        <f t="shared" si="25"/>
        <v>317388367.45000017</v>
      </c>
      <c r="G69" s="19">
        <f>D69/$D$69</f>
        <v>1</v>
      </c>
      <c r="H69" s="19">
        <f t="shared" ref="H69" si="26">D69/B69</f>
        <v>0.55688479877316877</v>
      </c>
      <c r="I69" s="19">
        <f t="shared" ref="I69" si="27">E69/D69</f>
        <v>0.8360061408593662</v>
      </c>
      <c r="J69" s="19">
        <f t="shared" ref="J69" si="28">F69/D69</f>
        <v>0.54414558505892008</v>
      </c>
    </row>
    <row r="71" spans="1:10" x14ac:dyDescent="0.25">
      <c r="B71" s="69">
        <f>B67/B69</f>
        <v>0.83855988910133206</v>
      </c>
      <c r="C71" s="69">
        <f>C67/C69</f>
        <v>0.89397217928902628</v>
      </c>
    </row>
    <row r="72" spans="1:10" x14ac:dyDescent="0.25">
      <c r="B72" s="69">
        <f>B68/B69</f>
        <v>0.16144011089866797</v>
      </c>
      <c r="C72" s="69">
        <f>C68/C69</f>
        <v>0.10602782071097372</v>
      </c>
    </row>
    <row r="73" spans="1:10" x14ac:dyDescent="0.25">
      <c r="B73" s="69"/>
      <c r="C73" s="69"/>
    </row>
    <row r="74" spans="1:10" ht="43.5" customHeight="1" x14ac:dyDescent="0.25">
      <c r="A74" s="113" t="s">
        <v>274</v>
      </c>
      <c r="B74" s="113"/>
      <c r="C74" s="113"/>
      <c r="D74" s="113"/>
      <c r="E74" s="113"/>
      <c r="F74" s="113"/>
      <c r="G74" s="113"/>
    </row>
    <row r="75" spans="1:10" ht="48" x14ac:dyDescent="0.25">
      <c r="A75" s="94" t="s">
        <v>266</v>
      </c>
      <c r="B75" s="94" t="s">
        <v>261</v>
      </c>
      <c r="C75" s="94" t="s">
        <v>238</v>
      </c>
      <c r="D75" s="32" t="s">
        <v>138</v>
      </c>
      <c r="E75" s="94" t="s">
        <v>160</v>
      </c>
      <c r="F75" s="94" t="s">
        <v>161</v>
      </c>
      <c r="G75" s="94" t="s">
        <v>162</v>
      </c>
    </row>
    <row r="76" spans="1:10" x14ac:dyDescent="0.25">
      <c r="A76" s="118" t="s">
        <v>135</v>
      </c>
      <c r="B76" s="102" t="s">
        <v>130</v>
      </c>
      <c r="C76" s="96">
        <v>569013855</v>
      </c>
      <c r="D76" s="96">
        <v>2607</v>
      </c>
      <c r="E76" s="96">
        <v>310690185.88000035</v>
      </c>
      <c r="F76" s="96">
        <v>255433095.31999978</v>
      </c>
      <c r="G76" s="96">
        <v>167508763.77999997</v>
      </c>
    </row>
    <row r="77" spans="1:10" x14ac:dyDescent="0.25">
      <c r="A77" s="119"/>
      <c r="B77" s="102" t="s">
        <v>131</v>
      </c>
      <c r="C77" s="96">
        <v>134929679</v>
      </c>
      <c r="D77" s="96">
        <v>304</v>
      </c>
      <c r="E77" s="96">
        <v>64059228.710000001</v>
      </c>
      <c r="F77" s="96">
        <v>61015319.799999997</v>
      </c>
      <c r="G77" s="96">
        <v>45058911.769999996</v>
      </c>
    </row>
    <row r="78" spans="1:10" x14ac:dyDescent="0.25">
      <c r="A78" s="120"/>
      <c r="B78" s="104" t="s">
        <v>270</v>
      </c>
      <c r="C78" s="105">
        <f>SUM(C76:C77)</f>
        <v>703943534</v>
      </c>
      <c r="D78" s="105">
        <f>SUM(D76:D77)</f>
        <v>2911</v>
      </c>
      <c r="E78" s="105">
        <f t="shared" ref="E78:G78" si="29">SUM(E76:E77)</f>
        <v>374749414.59000033</v>
      </c>
      <c r="F78" s="105">
        <f t="shared" si="29"/>
        <v>316448415.11999977</v>
      </c>
      <c r="G78" s="105">
        <f t="shared" si="29"/>
        <v>212567675.54999995</v>
      </c>
    </row>
    <row r="79" spans="1:10" x14ac:dyDescent="0.25">
      <c r="A79" s="118" t="s">
        <v>6</v>
      </c>
      <c r="B79" s="102" t="s">
        <v>130</v>
      </c>
      <c r="C79" s="96">
        <v>296539653</v>
      </c>
      <c r="D79" s="96">
        <v>230</v>
      </c>
      <c r="E79" s="96">
        <v>184713804.4300001</v>
      </c>
      <c r="F79" s="96">
        <v>149287040.57000011</v>
      </c>
      <c r="G79" s="96">
        <v>95633827.429999948</v>
      </c>
    </row>
    <row r="80" spans="1:10" x14ac:dyDescent="0.25">
      <c r="A80" s="119"/>
      <c r="B80" s="102" t="s">
        <v>131</v>
      </c>
      <c r="C80" s="96">
        <v>15864000</v>
      </c>
      <c r="D80" s="96">
        <v>11</v>
      </c>
      <c r="E80" s="96">
        <v>1493469.25</v>
      </c>
      <c r="F80" s="96">
        <v>1492576.25</v>
      </c>
      <c r="G80" s="96">
        <v>321671.95999999996</v>
      </c>
    </row>
    <row r="81" spans="1:11" x14ac:dyDescent="0.25">
      <c r="A81" s="120"/>
      <c r="B81" s="104" t="s">
        <v>271</v>
      </c>
      <c r="C81" s="105">
        <f>SUM(C79:C80)</f>
        <v>312403653</v>
      </c>
      <c r="D81" s="105">
        <f t="shared" ref="D81:G81" si="30">SUM(D79:D80)</f>
        <v>241</v>
      </c>
      <c r="E81" s="105">
        <f t="shared" si="30"/>
        <v>186207273.6800001</v>
      </c>
      <c r="F81" s="105">
        <f t="shared" si="30"/>
        <v>150779616.82000011</v>
      </c>
      <c r="G81" s="105">
        <f t="shared" si="30"/>
        <v>95955499.389999941</v>
      </c>
    </row>
    <row r="82" spans="1:11" x14ac:dyDescent="0.25">
      <c r="A82" s="121" t="s">
        <v>183</v>
      </c>
      <c r="B82" s="102" t="s">
        <v>130</v>
      </c>
      <c r="C82" s="96">
        <v>12750000</v>
      </c>
      <c r="D82" s="96">
        <v>55</v>
      </c>
      <c r="E82" s="96">
        <v>13238427.049999999</v>
      </c>
      <c r="F82" s="96">
        <v>11670085.749999996</v>
      </c>
      <c r="G82" s="96">
        <v>3308609.32</v>
      </c>
    </row>
    <row r="83" spans="1:11" x14ac:dyDescent="0.25">
      <c r="A83" s="121"/>
      <c r="B83" s="102" t="s">
        <v>131</v>
      </c>
      <c r="C83" s="96">
        <v>18297900</v>
      </c>
      <c r="D83" s="96">
        <v>28</v>
      </c>
      <c r="E83" s="96">
        <v>9083286.9400000013</v>
      </c>
      <c r="F83" s="96">
        <v>8726208.4299999997</v>
      </c>
      <c r="G83" s="96">
        <v>5556583.1900000004</v>
      </c>
    </row>
    <row r="84" spans="1:11" x14ac:dyDescent="0.25">
      <c r="A84" s="121"/>
      <c r="B84" s="104" t="s">
        <v>272</v>
      </c>
      <c r="C84" s="105">
        <f>SUM(C82:C83)</f>
        <v>31047900</v>
      </c>
      <c r="D84" s="105">
        <f t="shared" ref="D84:G84" si="31">SUM(D82:D83)</f>
        <v>83</v>
      </c>
      <c r="E84" s="105">
        <f t="shared" si="31"/>
        <v>22321713.990000002</v>
      </c>
      <c r="F84" s="105">
        <f t="shared" si="31"/>
        <v>20396294.179999996</v>
      </c>
      <c r="G84" s="105">
        <f t="shared" si="31"/>
        <v>8865192.5099999998</v>
      </c>
    </row>
    <row r="85" spans="1:11" x14ac:dyDescent="0.25">
      <c r="A85" s="115" t="s">
        <v>181</v>
      </c>
      <c r="B85" s="115"/>
      <c r="C85" s="21">
        <f>C78+C81+C84</f>
        <v>1047395087</v>
      </c>
      <c r="D85" s="21">
        <f t="shared" ref="D85:G85" si="32">D78+D81+D84</f>
        <v>3235</v>
      </c>
      <c r="E85" s="21">
        <f t="shared" si="32"/>
        <v>583278402.26000047</v>
      </c>
      <c r="F85" s="21">
        <f t="shared" si="32"/>
        <v>487624326.11999989</v>
      </c>
      <c r="G85" s="21">
        <f t="shared" si="32"/>
        <v>317388367.44999987</v>
      </c>
    </row>
    <row r="86" spans="1:11" x14ac:dyDescent="0.25">
      <c r="B86" s="69"/>
      <c r="C86" s="69"/>
    </row>
    <row r="87" spans="1:11" ht="15" customHeight="1" x14ac:dyDescent="0.25">
      <c r="A87" s="113" t="s">
        <v>273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</row>
    <row r="88" spans="1:11" ht="84" x14ac:dyDescent="0.25">
      <c r="A88" s="94" t="s">
        <v>266</v>
      </c>
      <c r="B88" s="94" t="s">
        <v>261</v>
      </c>
      <c r="C88" s="94" t="s">
        <v>238</v>
      </c>
      <c r="D88" s="32" t="s">
        <v>301</v>
      </c>
      <c r="E88" s="94" t="s">
        <v>302</v>
      </c>
      <c r="F88" s="94" t="s">
        <v>303</v>
      </c>
      <c r="G88" s="94" t="s">
        <v>304</v>
      </c>
      <c r="H88" s="94" t="s">
        <v>257</v>
      </c>
      <c r="I88" s="94" t="s">
        <v>262</v>
      </c>
      <c r="J88" s="94" t="s">
        <v>164</v>
      </c>
      <c r="K88" s="94" t="s">
        <v>246</v>
      </c>
    </row>
    <row r="89" spans="1:11" x14ac:dyDescent="0.25">
      <c r="A89" s="118" t="s">
        <v>135</v>
      </c>
      <c r="B89" s="102" t="s">
        <v>130</v>
      </c>
      <c r="C89" s="96">
        <v>569013855</v>
      </c>
      <c r="D89" s="14">
        <f>D76/$D$85</f>
        <v>0.80587326120556413</v>
      </c>
      <c r="E89" s="14">
        <f>E76/$E$85</f>
        <v>0.53266190669187163</v>
      </c>
      <c r="F89" s="14">
        <f>F76/$F$85</f>
        <v>0.52383173200661859</v>
      </c>
      <c r="G89" s="14">
        <f>G76/$G$85</f>
        <v>0.52777222153987302</v>
      </c>
      <c r="H89" s="14">
        <f>E89/$E$98</f>
        <v>0.53266190669187163</v>
      </c>
      <c r="I89" s="14">
        <f>E76/C76</f>
        <v>0.54601515086130958</v>
      </c>
      <c r="J89" s="14">
        <f>F76/E76</f>
        <v>0.82214729311938151</v>
      </c>
      <c r="K89" s="14">
        <f>G76/E76</f>
        <v>0.53915048299819113</v>
      </c>
    </row>
    <row r="90" spans="1:11" x14ac:dyDescent="0.25">
      <c r="A90" s="119"/>
      <c r="B90" s="102" t="s">
        <v>131</v>
      </c>
      <c r="C90" s="96">
        <v>134929679</v>
      </c>
      <c r="D90" s="14">
        <f t="shared" ref="D90:D98" si="33">D77/$D$85</f>
        <v>9.3972179289026278E-2</v>
      </c>
      <c r="E90" s="14">
        <f t="shared" ref="E90:E98" si="34">E77/$E$85</f>
        <v>0.10982616270685289</v>
      </c>
      <c r="F90" s="14">
        <f t="shared" ref="F90:F98" si="35">F77/$F$85</f>
        <v>0.12512771929467828</v>
      </c>
      <c r="G90" s="14">
        <f t="shared" ref="G90:G98" si="36">G77/$G$85</f>
        <v>0.14196774800544132</v>
      </c>
      <c r="H90" s="14">
        <f t="shared" ref="H90:H98" si="37">E90/$E$98</f>
        <v>0.10982616270685289</v>
      </c>
      <c r="I90" s="14">
        <f t="shared" ref="I90:I98" si="38">E77/C77</f>
        <v>0.47476010604012481</v>
      </c>
      <c r="J90" s="14">
        <f t="shared" ref="J90:J98" si="39">F77/E77</f>
        <v>0.95248289791655216</v>
      </c>
      <c r="K90" s="14">
        <f t="shared" ref="K90:K98" si="40">G77/E77</f>
        <v>0.70339454091750642</v>
      </c>
    </row>
    <row r="91" spans="1:11" x14ac:dyDescent="0.25">
      <c r="A91" s="120"/>
      <c r="B91" s="104" t="s">
        <v>270</v>
      </c>
      <c r="C91" s="105">
        <f>SUM(C89:C90)</f>
        <v>703943534</v>
      </c>
      <c r="D91" s="106">
        <f t="shared" si="33"/>
        <v>0.89984544049459037</v>
      </c>
      <c r="E91" s="106">
        <f t="shared" si="34"/>
        <v>0.64248806939872449</v>
      </c>
      <c r="F91" s="106">
        <f t="shared" si="35"/>
        <v>0.64895945130129684</v>
      </c>
      <c r="G91" s="106">
        <f t="shared" si="36"/>
        <v>0.66973996954531434</v>
      </c>
      <c r="H91" s="106">
        <f t="shared" si="37"/>
        <v>0.64248806939872449</v>
      </c>
      <c r="I91" s="106">
        <f t="shared" si="38"/>
        <v>0.53235720834108879</v>
      </c>
      <c r="J91" s="106">
        <f t="shared" si="39"/>
        <v>0.84442670968869804</v>
      </c>
      <c r="K91" s="106">
        <f t="shared" si="40"/>
        <v>0.56722617107370932</v>
      </c>
    </row>
    <row r="92" spans="1:11" x14ac:dyDescent="0.25">
      <c r="A92" s="118" t="s">
        <v>6</v>
      </c>
      <c r="B92" s="102" t="s">
        <v>130</v>
      </c>
      <c r="C92" s="96">
        <v>296539653</v>
      </c>
      <c r="D92" s="14">
        <f t="shared" si="33"/>
        <v>7.1097372488408042E-2</v>
      </c>
      <c r="E92" s="14">
        <f t="shared" si="34"/>
        <v>0.31668205734054011</v>
      </c>
      <c r="F92" s="14">
        <f t="shared" si="35"/>
        <v>0.30615174956070984</v>
      </c>
      <c r="G92" s="14">
        <f t="shared" si="36"/>
        <v>0.30131484716454116</v>
      </c>
      <c r="H92" s="14">
        <f t="shared" si="37"/>
        <v>0.31668205734054011</v>
      </c>
      <c r="I92" s="14">
        <f t="shared" si="38"/>
        <v>0.62289748625962038</v>
      </c>
      <c r="J92" s="14">
        <f t="shared" si="39"/>
        <v>0.80820727519893909</v>
      </c>
      <c r="K92" s="14">
        <f t="shared" si="40"/>
        <v>0.51774055396190888</v>
      </c>
    </row>
    <row r="93" spans="1:11" x14ac:dyDescent="0.25">
      <c r="A93" s="119"/>
      <c r="B93" s="102" t="s">
        <v>131</v>
      </c>
      <c r="C93" s="96">
        <v>15864000</v>
      </c>
      <c r="D93" s="14">
        <f t="shared" si="33"/>
        <v>3.4003091190108192E-3</v>
      </c>
      <c r="E93" s="14">
        <f t="shared" si="34"/>
        <v>2.5604741135850863E-3</v>
      </c>
      <c r="F93" s="14">
        <f t="shared" si="35"/>
        <v>3.060914253143086E-3</v>
      </c>
      <c r="G93" s="14">
        <f t="shared" si="36"/>
        <v>1.0134963753851971E-3</v>
      </c>
      <c r="H93" s="14">
        <f t="shared" si="37"/>
        <v>2.5604741135850863E-3</v>
      </c>
      <c r="I93" s="14">
        <f t="shared" si="38"/>
        <v>9.4142035426122039E-2</v>
      </c>
      <c r="J93" s="14">
        <f t="shared" si="39"/>
        <v>0.99940206335014936</v>
      </c>
      <c r="K93" s="14">
        <f t="shared" si="40"/>
        <v>0.21538572689059379</v>
      </c>
    </row>
    <row r="94" spans="1:11" x14ac:dyDescent="0.25">
      <c r="A94" s="120"/>
      <c r="B94" s="104" t="s">
        <v>271</v>
      </c>
      <c r="C94" s="105">
        <f>SUM(C92:C93)</f>
        <v>312403653</v>
      </c>
      <c r="D94" s="106">
        <f t="shared" si="33"/>
        <v>7.4497681607418861E-2</v>
      </c>
      <c r="E94" s="106">
        <f t="shared" si="34"/>
        <v>0.31924253145412523</v>
      </c>
      <c r="F94" s="106">
        <f t="shared" si="35"/>
        <v>0.30921266381385293</v>
      </c>
      <c r="G94" s="106">
        <f t="shared" si="36"/>
        <v>0.30232834353992638</v>
      </c>
      <c r="H94" s="106">
        <f t="shared" si="37"/>
        <v>0.31924253145412523</v>
      </c>
      <c r="I94" s="106">
        <f t="shared" si="38"/>
        <v>0.59604704327833224</v>
      </c>
      <c r="J94" s="106">
        <f t="shared" si="39"/>
        <v>0.80974074664299678</v>
      </c>
      <c r="K94" s="106">
        <f t="shared" si="40"/>
        <v>0.51531552712006756</v>
      </c>
    </row>
    <row r="95" spans="1:11" x14ac:dyDescent="0.25">
      <c r="A95" s="121" t="s">
        <v>183</v>
      </c>
      <c r="B95" s="102" t="s">
        <v>130</v>
      </c>
      <c r="C95" s="96">
        <v>12750000</v>
      </c>
      <c r="D95" s="14">
        <f t="shared" si="33"/>
        <v>1.7001545595054096E-2</v>
      </c>
      <c r="E95" s="14">
        <f t="shared" si="34"/>
        <v>2.2696583653201815E-2</v>
      </c>
      <c r="F95" s="14">
        <f t="shared" si="35"/>
        <v>2.3932533971096626E-2</v>
      </c>
      <c r="G95" s="14">
        <f t="shared" si="36"/>
        <v>1.042448198899799E-2</v>
      </c>
      <c r="H95" s="14">
        <f t="shared" si="37"/>
        <v>2.2696583653201815E-2</v>
      </c>
      <c r="I95" s="14">
        <f t="shared" si="38"/>
        <v>1.0383080039215686</v>
      </c>
      <c r="J95" s="14">
        <f t="shared" si="39"/>
        <v>0.88153114459319371</v>
      </c>
      <c r="K95" s="14">
        <f t="shared" si="40"/>
        <v>0.24992465551260487</v>
      </c>
    </row>
    <row r="96" spans="1:11" x14ac:dyDescent="0.25">
      <c r="A96" s="121"/>
      <c r="B96" s="102" t="s">
        <v>131</v>
      </c>
      <c r="C96" s="96">
        <v>18297900</v>
      </c>
      <c r="D96" s="14">
        <f t="shared" si="33"/>
        <v>8.6553323029366306E-3</v>
      </c>
      <c r="E96" s="14">
        <f t="shared" si="34"/>
        <v>1.5572815493948398E-2</v>
      </c>
      <c r="F96" s="14">
        <f t="shared" si="35"/>
        <v>1.7895350913753553E-2</v>
      </c>
      <c r="G96" s="14">
        <f t="shared" si="36"/>
        <v>1.7507204925761379E-2</v>
      </c>
      <c r="H96" s="14">
        <f t="shared" si="37"/>
        <v>1.5572815493948398E-2</v>
      </c>
      <c r="I96" s="14">
        <f t="shared" si="38"/>
        <v>0.49641144284316785</v>
      </c>
      <c r="J96" s="14">
        <f t="shared" si="39"/>
        <v>0.96068840361878938</v>
      </c>
      <c r="K96" s="14">
        <f t="shared" si="40"/>
        <v>0.61173705363534403</v>
      </c>
    </row>
    <row r="97" spans="1:11" x14ac:dyDescent="0.25">
      <c r="A97" s="121"/>
      <c r="B97" s="104" t="s">
        <v>272</v>
      </c>
      <c r="C97" s="105">
        <f>SUM(C95:C96)</f>
        <v>31047900</v>
      </c>
      <c r="D97" s="106">
        <f t="shared" si="33"/>
        <v>2.5656877897990725E-2</v>
      </c>
      <c r="E97" s="106">
        <f t="shared" si="34"/>
        <v>3.8269399147150218E-2</v>
      </c>
      <c r="F97" s="106">
        <f t="shared" si="35"/>
        <v>4.1827884884850175E-2</v>
      </c>
      <c r="G97" s="106">
        <f t="shared" si="36"/>
        <v>2.793168691475937E-2</v>
      </c>
      <c r="H97" s="106">
        <f t="shared" si="37"/>
        <v>3.8269399147150218E-2</v>
      </c>
      <c r="I97" s="106">
        <f t="shared" si="38"/>
        <v>0.71894440493559952</v>
      </c>
      <c r="J97" s="106">
        <f t="shared" si="39"/>
        <v>0.91374229546787566</v>
      </c>
      <c r="K97" s="106">
        <f t="shared" si="40"/>
        <v>0.39715554611852633</v>
      </c>
    </row>
    <row r="98" spans="1:11" x14ac:dyDescent="0.25">
      <c r="A98" s="115" t="s">
        <v>181</v>
      </c>
      <c r="B98" s="115"/>
      <c r="C98" s="21">
        <f>C91+C94+C97</f>
        <v>1047395087</v>
      </c>
      <c r="D98" s="19">
        <f t="shared" si="33"/>
        <v>1</v>
      </c>
      <c r="E98" s="19">
        <f t="shared" si="34"/>
        <v>1</v>
      </c>
      <c r="F98" s="19">
        <f t="shared" si="35"/>
        <v>1</v>
      </c>
      <c r="G98" s="19">
        <f t="shared" si="36"/>
        <v>1</v>
      </c>
      <c r="H98" s="19">
        <f t="shared" si="37"/>
        <v>1</v>
      </c>
      <c r="I98" s="19">
        <f t="shared" si="38"/>
        <v>0.55688479877316865</v>
      </c>
      <c r="J98" s="19">
        <f t="shared" si="39"/>
        <v>0.83600614085936598</v>
      </c>
      <c r="K98" s="19">
        <f t="shared" si="40"/>
        <v>0.54414558505891975</v>
      </c>
    </row>
    <row r="99" spans="1:11" x14ac:dyDescent="0.25">
      <c r="B99" s="69"/>
      <c r="C99" s="69"/>
    </row>
    <row r="100" spans="1:11" x14ac:dyDescent="0.25">
      <c r="B100" s="69"/>
      <c r="C100" s="69"/>
    </row>
    <row r="101" spans="1:11" x14ac:dyDescent="0.25">
      <c r="B101" s="69"/>
      <c r="C101" s="69"/>
    </row>
    <row r="102" spans="1:11" x14ac:dyDescent="0.25">
      <c r="B102" s="69"/>
      <c r="C102" s="69"/>
    </row>
    <row r="103" spans="1:11" x14ac:dyDescent="0.25">
      <c r="B103" s="69"/>
      <c r="C103" s="69"/>
    </row>
    <row r="104" spans="1:11" x14ac:dyDescent="0.25">
      <c r="B104" s="69"/>
      <c r="C104" s="69"/>
    </row>
    <row r="105" spans="1:11" x14ac:dyDescent="0.25">
      <c r="B105" s="69"/>
      <c r="C105" s="69"/>
    </row>
    <row r="106" spans="1:11" x14ac:dyDescent="0.25">
      <c r="B106" s="69"/>
      <c r="C106" s="69"/>
    </row>
    <row r="107" spans="1:11" x14ac:dyDescent="0.25">
      <c r="B107" s="69"/>
      <c r="C107" s="69"/>
    </row>
    <row r="108" spans="1:11" x14ac:dyDescent="0.25">
      <c r="B108" s="69"/>
      <c r="C108" s="69"/>
    </row>
    <row r="109" spans="1:11" x14ac:dyDescent="0.25">
      <c r="A109" s="113" t="s">
        <v>275</v>
      </c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</row>
    <row r="110" spans="1:11" ht="60" x14ac:dyDescent="0.25">
      <c r="A110" s="6" t="s">
        <v>237</v>
      </c>
      <c r="B110" s="6" t="s">
        <v>138</v>
      </c>
      <c r="C110" s="91" t="s">
        <v>160</v>
      </c>
      <c r="D110" s="91" t="s">
        <v>161</v>
      </c>
      <c r="E110" s="91" t="s">
        <v>162</v>
      </c>
      <c r="F110" s="6" t="s">
        <v>232</v>
      </c>
      <c r="G110" s="91" t="s">
        <v>233</v>
      </c>
      <c r="H110" s="91" t="s">
        <v>234</v>
      </c>
      <c r="I110" s="91" t="s">
        <v>235</v>
      </c>
      <c r="J110" s="91" t="s">
        <v>164</v>
      </c>
      <c r="K110" s="91" t="s">
        <v>246</v>
      </c>
    </row>
    <row r="111" spans="1:11" x14ac:dyDescent="0.25">
      <c r="A111" s="95" t="s">
        <v>218</v>
      </c>
      <c r="B111" s="96">
        <v>2</v>
      </c>
      <c r="C111" s="96">
        <v>2746010.2199999997</v>
      </c>
      <c r="D111" s="96">
        <v>2706010.23</v>
      </c>
      <c r="E111" s="96">
        <v>2555230.94</v>
      </c>
      <c r="F111" s="97">
        <f>B111/$B$144</f>
        <v>6.1823802163833079E-4</v>
      </c>
      <c r="G111" s="97">
        <f>C111/$C$144</f>
        <v>4.707889421861274E-3</v>
      </c>
      <c r="H111" s="97">
        <f>D111/$D$144</f>
        <v>5.549374969726335E-3</v>
      </c>
      <c r="I111" s="97">
        <f>E111/$E$144</f>
        <v>8.0508021151800384E-3</v>
      </c>
      <c r="J111" s="97">
        <f t="shared" ref="J111:J144" si="41">D111/C111</f>
        <v>0.98543341546631247</v>
      </c>
      <c r="K111" s="97">
        <f t="shared" ref="K111:K144" si="42">E111/C111</f>
        <v>0.93052491989632879</v>
      </c>
    </row>
    <row r="112" spans="1:11" x14ac:dyDescent="0.25">
      <c r="A112" s="95" t="s">
        <v>211</v>
      </c>
      <c r="B112" s="96">
        <v>7</v>
      </c>
      <c r="C112" s="96">
        <v>3438214.72</v>
      </c>
      <c r="D112" s="96">
        <v>3334662.6</v>
      </c>
      <c r="E112" s="96">
        <v>3121209.45</v>
      </c>
      <c r="F112" s="97">
        <f t="shared" ref="F112:F143" si="43">B112/$B$144</f>
        <v>2.1638330757341576E-3</v>
      </c>
      <c r="G112" s="97">
        <f t="shared" ref="G112:G144" si="44">C112/$C$144</f>
        <v>5.894637460735935E-3</v>
      </c>
      <c r="H112" s="97">
        <f t="shared" ref="H112:H144" si="45">D112/$D$144</f>
        <v>6.8385895070775631E-3</v>
      </c>
      <c r="I112" s="97">
        <f t="shared" ref="I112:I144" si="46">E112/$E$144</f>
        <v>9.8340385789082232E-3</v>
      </c>
      <c r="J112" s="97">
        <f t="shared" si="41"/>
        <v>0.96988200899797206</v>
      </c>
      <c r="K112" s="97">
        <f t="shared" si="42"/>
        <v>0.90779945529405448</v>
      </c>
    </row>
    <row r="113" spans="1:11" x14ac:dyDescent="0.25">
      <c r="A113" s="95" t="s">
        <v>215</v>
      </c>
      <c r="B113" s="96">
        <v>15</v>
      </c>
      <c r="C113" s="96">
        <v>7219110.2999999998</v>
      </c>
      <c r="D113" s="96">
        <v>7159342.8000000007</v>
      </c>
      <c r="E113" s="96">
        <v>6231874.5</v>
      </c>
      <c r="F113" s="97">
        <f t="shared" si="43"/>
        <v>4.6367851622874804E-3</v>
      </c>
      <c r="G113" s="97">
        <f t="shared" si="44"/>
        <v>1.2376783148541877E-2</v>
      </c>
      <c r="H113" s="97">
        <f t="shared" si="45"/>
        <v>1.4682087042224692E-2</v>
      </c>
      <c r="I113" s="97">
        <f t="shared" si="46"/>
        <v>1.963485476820993E-2</v>
      </c>
      <c r="J113" s="97">
        <f t="shared" si="41"/>
        <v>0.99172093270274608</v>
      </c>
      <c r="K113" s="97">
        <f t="shared" si="42"/>
        <v>0.86324688791636828</v>
      </c>
    </row>
    <row r="114" spans="1:11" x14ac:dyDescent="0.25">
      <c r="A114" s="95" t="s">
        <v>212</v>
      </c>
      <c r="B114" s="96">
        <v>11</v>
      </c>
      <c r="C114" s="96">
        <v>2022194.6599999997</v>
      </c>
      <c r="D114" s="96">
        <v>1877121.58</v>
      </c>
      <c r="E114" s="96">
        <v>1696705.42</v>
      </c>
      <c r="F114" s="97">
        <f t="shared" si="43"/>
        <v>3.4003091190108192E-3</v>
      </c>
      <c r="G114" s="97">
        <f t="shared" si="44"/>
        <v>3.4669458909582485E-3</v>
      </c>
      <c r="H114" s="97">
        <f t="shared" si="45"/>
        <v>3.8495240689408448E-3</v>
      </c>
      <c r="I114" s="97">
        <f t="shared" si="46"/>
        <v>5.3458336662804478E-3</v>
      </c>
      <c r="J114" s="97">
        <f t="shared" si="41"/>
        <v>0.92825958703698697</v>
      </c>
      <c r="K114" s="97">
        <f t="shared" si="42"/>
        <v>0.83904158860749845</v>
      </c>
    </row>
    <row r="115" spans="1:11" x14ac:dyDescent="0.25">
      <c r="A115" s="95" t="s">
        <v>198</v>
      </c>
      <c r="B115" s="96">
        <v>12</v>
      </c>
      <c r="C115" s="96">
        <v>3147333.1000000006</v>
      </c>
      <c r="D115" s="96">
        <v>3070359.7</v>
      </c>
      <c r="E115" s="96">
        <v>2590869.84</v>
      </c>
      <c r="F115" s="97">
        <f t="shared" si="43"/>
        <v>3.7094281298299847E-3</v>
      </c>
      <c r="G115" s="97">
        <f t="shared" si="44"/>
        <v>5.3959362935524164E-3</v>
      </c>
      <c r="H115" s="97">
        <f t="shared" si="45"/>
        <v>6.2965679428478956E-3</v>
      </c>
      <c r="I115" s="97">
        <f t="shared" si="46"/>
        <v>8.1630900994131526E-3</v>
      </c>
      <c r="J115" s="97">
        <f t="shared" si="41"/>
        <v>0.97554329409874019</v>
      </c>
      <c r="K115" s="97">
        <f t="shared" si="42"/>
        <v>0.82319530779884698</v>
      </c>
    </row>
    <row r="116" spans="1:11" x14ac:dyDescent="0.25">
      <c r="A116" s="95" t="s">
        <v>196</v>
      </c>
      <c r="B116" s="96">
        <v>681</v>
      </c>
      <c r="C116" s="96">
        <v>16089436.790000003</v>
      </c>
      <c r="D116" s="96">
        <v>16089436.790000003</v>
      </c>
      <c r="E116" s="96">
        <v>13160953.209999993</v>
      </c>
      <c r="F116" s="97">
        <f t="shared" si="43"/>
        <v>0.21051004636785162</v>
      </c>
      <c r="G116" s="97">
        <f t="shared" si="44"/>
        <v>2.7584489203884552E-2</v>
      </c>
      <c r="H116" s="97">
        <f t="shared" si="45"/>
        <v>3.2995558113400054E-2</v>
      </c>
      <c r="I116" s="97">
        <f t="shared" si="46"/>
        <v>4.1466400661559558E-2</v>
      </c>
      <c r="J116" s="97">
        <f t="shared" si="41"/>
        <v>1</v>
      </c>
      <c r="K116" s="97">
        <f t="shared" si="42"/>
        <v>0.81798719133412201</v>
      </c>
    </row>
    <row r="117" spans="1:11" x14ac:dyDescent="0.25">
      <c r="A117" s="95" t="s">
        <v>210</v>
      </c>
      <c r="B117" s="96">
        <v>684</v>
      </c>
      <c r="C117" s="96">
        <v>7763108.0500000007</v>
      </c>
      <c r="D117" s="96">
        <v>7763108.0500000007</v>
      </c>
      <c r="E117" s="96">
        <v>6235770.400000005</v>
      </c>
      <c r="F117" s="97">
        <f t="shared" si="43"/>
        <v>0.21143740340030912</v>
      </c>
      <c r="G117" s="97">
        <f t="shared" si="44"/>
        <v>1.3309438545848207E-2</v>
      </c>
      <c r="H117" s="97">
        <f t="shared" si="45"/>
        <v>1.5920264092996805E-2</v>
      </c>
      <c r="I117" s="97">
        <f t="shared" si="46"/>
        <v>1.9647129635216892E-2</v>
      </c>
      <c r="J117" s="97">
        <f t="shared" si="41"/>
        <v>1</v>
      </c>
      <c r="K117" s="97">
        <f t="shared" si="42"/>
        <v>0.80325693779310525</v>
      </c>
    </row>
    <row r="118" spans="1:11" x14ac:dyDescent="0.25">
      <c r="A118" s="95" t="s">
        <v>197</v>
      </c>
      <c r="B118" s="96">
        <v>23</v>
      </c>
      <c r="C118" s="96">
        <v>12952459.34</v>
      </c>
      <c r="D118" s="96">
        <v>11980472.4</v>
      </c>
      <c r="E118" s="96">
        <v>10303372.219999999</v>
      </c>
      <c r="F118" s="97">
        <f t="shared" si="43"/>
        <v>7.1097372488408035E-3</v>
      </c>
      <c r="G118" s="97">
        <f t="shared" si="44"/>
        <v>2.2206307125060252E-2</v>
      </c>
      <c r="H118" s="97">
        <f t="shared" si="45"/>
        <v>2.4569062202716506E-2</v>
      </c>
      <c r="I118" s="97">
        <f t="shared" si="46"/>
        <v>3.2462979984996282E-2</v>
      </c>
      <c r="J118" s="97">
        <f t="shared" si="41"/>
        <v>0.92495734481881031</v>
      </c>
      <c r="K118" s="97">
        <f t="shared" si="42"/>
        <v>0.79547612924604627</v>
      </c>
    </row>
    <row r="119" spans="1:11" x14ac:dyDescent="0.25">
      <c r="A119" s="95" t="s">
        <v>231</v>
      </c>
      <c r="B119" s="96">
        <v>14</v>
      </c>
      <c r="C119" s="96">
        <v>2940447.1999999997</v>
      </c>
      <c r="D119" s="96">
        <v>2858874.15</v>
      </c>
      <c r="E119" s="96">
        <v>2290390.0000000005</v>
      </c>
      <c r="F119" s="97">
        <f t="shared" si="43"/>
        <v>4.3276661514683153E-3</v>
      </c>
      <c r="G119" s="97">
        <f t="shared" si="44"/>
        <v>5.0412413499399148E-3</v>
      </c>
      <c r="H119" s="97">
        <f t="shared" si="45"/>
        <v>5.8628620371504112E-3</v>
      </c>
      <c r="I119" s="97">
        <f t="shared" si="46"/>
        <v>7.2163640350203376E-3</v>
      </c>
      <c r="J119" s="97">
        <f t="shared" si="41"/>
        <v>0.97225828438613016</v>
      </c>
      <c r="K119" s="97">
        <f t="shared" si="42"/>
        <v>0.77892573619414107</v>
      </c>
    </row>
    <row r="120" spans="1:11" x14ac:dyDescent="0.25">
      <c r="A120" s="95" t="s">
        <v>208</v>
      </c>
      <c r="B120" s="96">
        <v>48</v>
      </c>
      <c r="C120" s="96">
        <v>8664810.3800000008</v>
      </c>
      <c r="D120" s="96">
        <v>8426127.7799999975</v>
      </c>
      <c r="E120" s="96">
        <v>6618316.8299999991</v>
      </c>
      <c r="F120" s="97">
        <f t="shared" si="43"/>
        <v>1.4837712519319939E-2</v>
      </c>
      <c r="G120" s="97">
        <f t="shared" si="44"/>
        <v>1.4855359544304891E-2</v>
      </c>
      <c r="H120" s="97">
        <f t="shared" si="45"/>
        <v>1.7279957804907382E-2</v>
      </c>
      <c r="I120" s="97">
        <f t="shared" si="46"/>
        <v>2.0852424060697872E-2</v>
      </c>
      <c r="J120" s="97">
        <f t="shared" si="41"/>
        <v>0.97245379996417147</v>
      </c>
      <c r="K120" s="97">
        <f t="shared" si="42"/>
        <v>0.76381554122364981</v>
      </c>
    </row>
    <row r="121" spans="1:11" x14ac:dyDescent="0.25">
      <c r="A121" s="95" t="s">
        <v>194</v>
      </c>
      <c r="B121" s="96">
        <v>219</v>
      </c>
      <c r="C121" s="96">
        <v>10342207.520000001</v>
      </c>
      <c r="D121" s="96">
        <v>10033936.049999999</v>
      </c>
      <c r="E121" s="96">
        <v>7679379.3500000034</v>
      </c>
      <c r="F121" s="97">
        <f t="shared" si="43"/>
        <v>6.7697063369397223E-2</v>
      </c>
      <c r="G121" s="97">
        <f t="shared" si="44"/>
        <v>1.7731168306468332E-2</v>
      </c>
      <c r="H121" s="97">
        <f t="shared" si="45"/>
        <v>2.0577185165964702E-2</v>
      </c>
      <c r="I121" s="97">
        <f t="shared" si="46"/>
        <v>2.4195528688397118E-2</v>
      </c>
      <c r="J121" s="97">
        <f t="shared" si="41"/>
        <v>0.97019287522476605</v>
      </c>
      <c r="K121" s="97">
        <f t="shared" si="42"/>
        <v>0.74252806619374456</v>
      </c>
    </row>
    <row r="122" spans="1:11" x14ac:dyDescent="0.25">
      <c r="A122" s="95" t="s">
        <v>214</v>
      </c>
      <c r="B122" s="96">
        <v>1</v>
      </c>
      <c r="C122" s="96">
        <v>6100000</v>
      </c>
      <c r="D122" s="96">
        <v>5795000</v>
      </c>
      <c r="E122" s="96">
        <v>4453182.8900000006</v>
      </c>
      <c r="F122" s="97">
        <f t="shared" si="43"/>
        <v>3.0911901081916539E-4</v>
      </c>
      <c r="G122" s="97">
        <f t="shared" si="44"/>
        <v>1.0458127673448272E-2</v>
      </c>
      <c r="H122" s="97">
        <f t="shared" si="45"/>
        <v>1.1884148697236859E-2</v>
      </c>
      <c r="I122" s="97">
        <f t="shared" si="46"/>
        <v>1.4030706058253803E-2</v>
      </c>
      <c r="J122" s="97">
        <f t="shared" si="41"/>
        <v>0.95</v>
      </c>
      <c r="K122" s="97">
        <f t="shared" si="42"/>
        <v>0.73002998196721325</v>
      </c>
    </row>
    <row r="123" spans="1:11" x14ac:dyDescent="0.25">
      <c r="A123" s="95" t="s">
        <v>188</v>
      </c>
      <c r="B123" s="96">
        <v>38</v>
      </c>
      <c r="C123" s="96">
        <v>9816358.1399999987</v>
      </c>
      <c r="D123" s="96">
        <v>9721441.8999999985</v>
      </c>
      <c r="E123" s="96">
        <v>6941646.9899999993</v>
      </c>
      <c r="F123" s="97">
        <f t="shared" si="43"/>
        <v>1.1746522411128285E-2</v>
      </c>
      <c r="G123" s="97">
        <f t="shared" si="44"/>
        <v>1.6829627330559538E-2</v>
      </c>
      <c r="H123" s="97">
        <f t="shared" si="45"/>
        <v>1.993633495964604E-2</v>
      </c>
      <c r="I123" s="97">
        <f t="shared" si="46"/>
        <v>2.1871144950180173E-2</v>
      </c>
      <c r="J123" s="97">
        <f t="shared" si="41"/>
        <v>0.99033080918133654</v>
      </c>
      <c r="K123" s="97">
        <f t="shared" si="42"/>
        <v>0.70715095058665012</v>
      </c>
    </row>
    <row r="124" spans="1:11" x14ac:dyDescent="0.25">
      <c r="A124" s="95" t="s">
        <v>204</v>
      </c>
      <c r="B124" s="96">
        <v>20</v>
      </c>
      <c r="C124" s="96">
        <v>15415592.02</v>
      </c>
      <c r="D124" s="96">
        <v>14972521.890000002</v>
      </c>
      <c r="E124" s="96">
        <v>10868553.609999999</v>
      </c>
      <c r="F124" s="97">
        <f t="shared" si="43"/>
        <v>6.1823802163833074E-3</v>
      </c>
      <c r="G124" s="97">
        <f t="shared" si="44"/>
        <v>2.6429217951959072E-2</v>
      </c>
      <c r="H124" s="97">
        <f t="shared" si="45"/>
        <v>3.0705034773665898E-2</v>
      </c>
      <c r="I124" s="97">
        <f t="shared" si="46"/>
        <v>3.4243704951512383E-2</v>
      </c>
      <c r="J124" s="97">
        <f t="shared" si="41"/>
        <v>0.97125831240051219</v>
      </c>
      <c r="K124" s="97">
        <f t="shared" si="42"/>
        <v>0.70503640702862869</v>
      </c>
    </row>
    <row r="125" spans="1:11" x14ac:dyDescent="0.25">
      <c r="A125" s="95" t="s">
        <v>190</v>
      </c>
      <c r="B125" s="96">
        <v>20</v>
      </c>
      <c r="C125" s="96">
        <v>24630720.969999995</v>
      </c>
      <c r="D125" s="96">
        <v>21979054.870000001</v>
      </c>
      <c r="E125" s="96">
        <v>17013855.290000003</v>
      </c>
      <c r="F125" s="97">
        <f t="shared" si="43"/>
        <v>6.1823802163833074E-3</v>
      </c>
      <c r="G125" s="97">
        <f t="shared" si="44"/>
        <v>4.2228069605465511E-2</v>
      </c>
      <c r="H125" s="97">
        <f t="shared" si="45"/>
        <v>4.5073745694531139E-2</v>
      </c>
      <c r="I125" s="97">
        <f t="shared" si="46"/>
        <v>5.3605793516299197E-2</v>
      </c>
      <c r="J125" s="97">
        <f t="shared" si="41"/>
        <v>0.8923431391541603</v>
      </c>
      <c r="K125" s="97">
        <f t="shared" si="42"/>
        <v>0.69075750201233377</v>
      </c>
    </row>
    <row r="126" spans="1:11" x14ac:dyDescent="0.25">
      <c r="A126" s="95" t="s">
        <v>209</v>
      </c>
      <c r="B126" s="96">
        <v>1</v>
      </c>
      <c r="C126" s="96">
        <v>5454762.8500000006</v>
      </c>
      <c r="D126" s="96">
        <v>4666668.66</v>
      </c>
      <c r="E126" s="96">
        <v>3493920.54</v>
      </c>
      <c r="F126" s="97">
        <f t="shared" si="43"/>
        <v>3.0911901081916539E-4</v>
      </c>
      <c r="G126" s="97">
        <f t="shared" si="44"/>
        <v>9.3519026743741924E-3</v>
      </c>
      <c r="H126" s="97">
        <f t="shared" si="45"/>
        <v>9.570212989849022E-3</v>
      </c>
      <c r="I126" s="97">
        <f t="shared" si="46"/>
        <v>1.1008344660112397E-2</v>
      </c>
      <c r="J126" s="97">
        <f t="shared" si="41"/>
        <v>0.85552182346479089</v>
      </c>
      <c r="K126" s="97">
        <f t="shared" si="42"/>
        <v>0.64052657027976934</v>
      </c>
    </row>
    <row r="127" spans="1:11" x14ac:dyDescent="0.25">
      <c r="A127" s="95" t="s">
        <v>206</v>
      </c>
      <c r="B127" s="96">
        <v>26</v>
      </c>
      <c r="C127" s="96">
        <v>22747013.970000003</v>
      </c>
      <c r="D127" s="96">
        <v>21547853.469999999</v>
      </c>
      <c r="E127" s="96">
        <v>14531345.929999998</v>
      </c>
      <c r="F127" s="97">
        <f t="shared" si="43"/>
        <v>8.0370942812983005E-3</v>
      </c>
      <c r="G127" s="97">
        <f t="shared" si="44"/>
        <v>3.8998553489831389E-2</v>
      </c>
      <c r="H127" s="97">
        <f t="shared" si="45"/>
        <v>4.4189455520923418E-2</v>
      </c>
      <c r="I127" s="97">
        <f t="shared" si="46"/>
        <v>4.57841163075682E-2</v>
      </c>
      <c r="J127" s="97">
        <f t="shared" si="41"/>
        <v>0.94728272899548394</v>
      </c>
      <c r="K127" s="97">
        <f t="shared" si="42"/>
        <v>0.63882432873012374</v>
      </c>
    </row>
    <row r="128" spans="1:11" x14ac:dyDescent="0.25">
      <c r="A128" s="95" t="s">
        <v>205</v>
      </c>
      <c r="B128" s="96">
        <v>4</v>
      </c>
      <c r="C128" s="96">
        <v>2682337.5</v>
      </c>
      <c r="D128" s="96">
        <v>2671025.2000000002</v>
      </c>
      <c r="E128" s="96">
        <v>1700091.7</v>
      </c>
      <c r="F128" s="97">
        <f t="shared" si="43"/>
        <v>1.2364760432766616E-3</v>
      </c>
      <c r="G128" s="97">
        <f t="shared" si="44"/>
        <v>4.5987259079144352E-3</v>
      </c>
      <c r="H128" s="97">
        <f t="shared" si="45"/>
        <v>5.4776291028243006E-3</v>
      </c>
      <c r="I128" s="97">
        <f t="shared" si="46"/>
        <v>5.3565028663749769E-3</v>
      </c>
      <c r="J128" s="97">
        <f t="shared" si="41"/>
        <v>0.99578267089805073</v>
      </c>
      <c r="K128" s="97">
        <f t="shared" si="42"/>
        <v>0.63380976480401885</v>
      </c>
    </row>
    <row r="129" spans="1:11" x14ac:dyDescent="0.25">
      <c r="A129" s="95" t="s">
        <v>213</v>
      </c>
      <c r="B129" s="96">
        <v>2</v>
      </c>
      <c r="C129" s="96">
        <v>2690000</v>
      </c>
      <c r="D129" s="96">
        <v>2597725.7000000002</v>
      </c>
      <c r="E129" s="96">
        <v>1704803.4500000002</v>
      </c>
      <c r="F129" s="97">
        <f t="shared" si="43"/>
        <v>6.1823802163833079E-4</v>
      </c>
      <c r="G129" s="97">
        <f t="shared" si="44"/>
        <v>4.6118628592747299E-3</v>
      </c>
      <c r="H129" s="97">
        <f t="shared" si="45"/>
        <v>5.3273094898073697E-3</v>
      </c>
      <c r="I129" s="97">
        <f t="shared" si="46"/>
        <v>5.3713482434688377E-3</v>
      </c>
      <c r="J129" s="97">
        <f t="shared" si="41"/>
        <v>0.96569728624535323</v>
      </c>
      <c r="K129" s="97">
        <f t="shared" si="42"/>
        <v>0.63375592936802982</v>
      </c>
    </row>
    <row r="130" spans="1:11" x14ac:dyDescent="0.25">
      <c r="A130" s="95" t="s">
        <v>207</v>
      </c>
      <c r="B130" s="96">
        <v>28</v>
      </c>
      <c r="C130" s="96">
        <v>9083286.9400000013</v>
      </c>
      <c r="D130" s="96">
        <v>8726208.4299999997</v>
      </c>
      <c r="E130" s="96">
        <v>5556583.1900000004</v>
      </c>
      <c r="F130" s="97">
        <f t="shared" si="43"/>
        <v>8.6553323029366306E-3</v>
      </c>
      <c r="G130" s="97">
        <f t="shared" si="44"/>
        <v>1.5572815493948407E-2</v>
      </c>
      <c r="H130" s="97">
        <f t="shared" si="45"/>
        <v>1.7895350913753546E-2</v>
      </c>
      <c r="I130" s="97">
        <f t="shared" si="46"/>
        <v>1.7507204925761365E-2</v>
      </c>
      <c r="J130" s="97">
        <f t="shared" si="41"/>
        <v>0.96068840361878938</v>
      </c>
      <c r="K130" s="97">
        <f t="shared" si="42"/>
        <v>0.61173705363534403</v>
      </c>
    </row>
    <row r="131" spans="1:11" x14ac:dyDescent="0.25">
      <c r="A131" s="95" t="s">
        <v>189</v>
      </c>
      <c r="B131" s="96">
        <v>32</v>
      </c>
      <c r="C131" s="96">
        <v>18384217.16</v>
      </c>
      <c r="D131" s="96">
        <v>14210420.429999998</v>
      </c>
      <c r="E131" s="96">
        <v>11165045.07</v>
      </c>
      <c r="F131" s="97">
        <f t="shared" si="43"/>
        <v>9.8918083462132926E-3</v>
      </c>
      <c r="G131" s="97">
        <f t="shared" si="44"/>
        <v>3.1518768891094853E-2</v>
      </c>
      <c r="H131" s="97">
        <f t="shared" si="45"/>
        <v>2.914214830722563E-2</v>
      </c>
      <c r="I131" s="97">
        <f t="shared" si="46"/>
        <v>3.5177864770859602E-2</v>
      </c>
      <c r="J131" s="97">
        <f t="shared" si="41"/>
        <v>0.77296848194976375</v>
      </c>
      <c r="K131" s="97">
        <f t="shared" si="42"/>
        <v>0.60731686167701904</v>
      </c>
    </row>
    <row r="132" spans="1:11" x14ac:dyDescent="0.25">
      <c r="A132" s="95" t="s">
        <v>192</v>
      </c>
      <c r="B132" s="96">
        <v>6</v>
      </c>
      <c r="C132" s="96">
        <v>5006560.51</v>
      </c>
      <c r="D132" s="96">
        <v>4018959.9900000007</v>
      </c>
      <c r="E132" s="96">
        <v>3020571.83</v>
      </c>
      <c r="F132" s="97">
        <f t="shared" si="43"/>
        <v>1.8547140649149924E-3</v>
      </c>
      <c r="G132" s="97">
        <f t="shared" si="44"/>
        <v>8.5834834456433255E-3</v>
      </c>
      <c r="H132" s="97">
        <f t="shared" si="45"/>
        <v>8.2419185728051028E-3</v>
      </c>
      <c r="I132" s="97">
        <f t="shared" si="46"/>
        <v>9.5169582120108644E-3</v>
      </c>
      <c r="J132" s="97">
        <f t="shared" si="41"/>
        <v>0.80273872291618442</v>
      </c>
      <c r="K132" s="97">
        <f t="shared" si="42"/>
        <v>0.60332274501961436</v>
      </c>
    </row>
    <row r="133" spans="1:11" x14ac:dyDescent="0.25">
      <c r="A133" s="95" t="s">
        <v>199</v>
      </c>
      <c r="B133" s="96">
        <v>25</v>
      </c>
      <c r="C133" s="96">
        <v>6465243.6500000022</v>
      </c>
      <c r="D133" s="96">
        <v>5462899.7400000021</v>
      </c>
      <c r="E133" s="96">
        <v>3897034.1</v>
      </c>
      <c r="F133" s="97">
        <f t="shared" si="43"/>
        <v>7.7279752704791345E-3</v>
      </c>
      <c r="G133" s="97">
        <f t="shared" si="44"/>
        <v>1.1084318611746023E-2</v>
      </c>
      <c r="H133" s="97">
        <f t="shared" si="45"/>
        <v>1.1203091083391993E-2</v>
      </c>
      <c r="I133" s="97">
        <f t="shared" si="46"/>
        <v>1.2278440231789279E-2</v>
      </c>
      <c r="J133" s="97">
        <f t="shared" si="41"/>
        <v>0.84496424817647831</v>
      </c>
      <c r="K133" s="97">
        <f t="shared" si="42"/>
        <v>0.60276678049094079</v>
      </c>
    </row>
    <row r="134" spans="1:11" x14ac:dyDescent="0.25">
      <c r="A134" s="95" t="s">
        <v>202</v>
      </c>
      <c r="B134" s="96">
        <v>11</v>
      </c>
      <c r="C134" s="96">
        <v>5807942.8300000001</v>
      </c>
      <c r="D134" s="96">
        <v>5207873.72</v>
      </c>
      <c r="E134" s="96">
        <v>3025015.8499999996</v>
      </c>
      <c r="F134" s="97">
        <f t="shared" si="43"/>
        <v>3.4003091190108192E-3</v>
      </c>
      <c r="G134" s="97">
        <f t="shared" si="44"/>
        <v>9.9574110879063066E-3</v>
      </c>
      <c r="H134" s="97">
        <f t="shared" si="45"/>
        <v>1.0680094164782066E-2</v>
      </c>
      <c r="I134" s="97">
        <f t="shared" si="46"/>
        <v>9.5309600484225262E-3</v>
      </c>
      <c r="J134" s="97">
        <f t="shared" si="41"/>
        <v>0.89668129877235714</v>
      </c>
      <c r="K134" s="97">
        <f t="shared" si="42"/>
        <v>0.52084118913408783</v>
      </c>
    </row>
    <row r="135" spans="1:11" x14ac:dyDescent="0.25">
      <c r="A135" s="95" t="s">
        <v>203</v>
      </c>
      <c r="B135" s="96">
        <v>9</v>
      </c>
      <c r="C135" s="96">
        <v>2750000</v>
      </c>
      <c r="D135" s="96">
        <v>2553207.9300000002</v>
      </c>
      <c r="E135" s="96">
        <v>1403117.3499999999</v>
      </c>
      <c r="F135" s="97">
        <f t="shared" si="43"/>
        <v>2.7820710973724882E-3</v>
      </c>
      <c r="G135" s="97">
        <f t="shared" si="44"/>
        <v>4.714729688849631E-3</v>
      </c>
      <c r="H135" s="97">
        <f t="shared" si="45"/>
        <v>5.2360142700749474E-3</v>
      </c>
      <c r="I135" s="97">
        <f t="shared" si="46"/>
        <v>4.4208215987028591E-3</v>
      </c>
      <c r="J135" s="97">
        <f t="shared" si="41"/>
        <v>0.92843924727272731</v>
      </c>
      <c r="K135" s="97">
        <f t="shared" si="42"/>
        <v>0.51022449090909083</v>
      </c>
    </row>
    <row r="136" spans="1:11" x14ac:dyDescent="0.25">
      <c r="A136" s="95" t="s">
        <v>201</v>
      </c>
      <c r="B136" s="96">
        <v>114</v>
      </c>
      <c r="C136" s="96">
        <v>105740245.08999997</v>
      </c>
      <c r="D136" s="96">
        <v>86566115.109999999</v>
      </c>
      <c r="E136" s="96">
        <v>52771808.920000024</v>
      </c>
      <c r="F136" s="97">
        <f t="shared" si="43"/>
        <v>3.5239567233384853E-2</v>
      </c>
      <c r="G136" s="97">
        <f t="shared" si="44"/>
        <v>0.18128606284802154</v>
      </c>
      <c r="H136" s="97">
        <f t="shared" si="45"/>
        <v>0.17752624402232312</v>
      </c>
      <c r="I136" s="97">
        <f t="shared" si="46"/>
        <v>0.1662688816984241</v>
      </c>
      <c r="J136" s="97">
        <f t="shared" si="41"/>
        <v>0.81866762306366825</v>
      </c>
      <c r="K136" s="97">
        <f t="shared" si="42"/>
        <v>0.49907023456474603</v>
      </c>
    </row>
    <row r="137" spans="1:11" x14ac:dyDescent="0.25">
      <c r="A137" s="95" t="s">
        <v>191</v>
      </c>
      <c r="B137" s="96">
        <v>92</v>
      </c>
      <c r="C137" s="96">
        <v>111710605.45</v>
      </c>
      <c r="D137" s="96">
        <v>75823897.359999999</v>
      </c>
      <c r="E137" s="96">
        <v>54008647.76000002</v>
      </c>
      <c r="F137" s="97">
        <f t="shared" si="43"/>
        <v>2.8438948995363214E-2</v>
      </c>
      <c r="G137" s="97">
        <f t="shared" si="44"/>
        <v>0.19152193020890268</v>
      </c>
      <c r="H137" s="97">
        <f t="shared" si="45"/>
        <v>0.15549654374983007</v>
      </c>
      <c r="I137" s="97">
        <f t="shared" si="46"/>
        <v>0.17016580725350083</v>
      </c>
      <c r="J137" s="97">
        <f t="shared" si="41"/>
        <v>0.6787528995529224</v>
      </c>
      <c r="K137" s="97">
        <f t="shared" si="42"/>
        <v>0.48346929588680354</v>
      </c>
    </row>
    <row r="138" spans="1:11" x14ac:dyDescent="0.25">
      <c r="A138" s="95" t="s">
        <v>193</v>
      </c>
      <c r="B138" s="96">
        <v>20</v>
      </c>
      <c r="C138" s="96">
        <v>113074491.00999999</v>
      </c>
      <c r="D138" s="96">
        <v>92893833.719999999</v>
      </c>
      <c r="E138" s="96">
        <v>50010927.560000002</v>
      </c>
      <c r="F138" s="97">
        <f t="shared" si="43"/>
        <v>6.1823802163833074E-3</v>
      </c>
      <c r="G138" s="97">
        <f t="shared" si="44"/>
        <v>0.19386023993323914</v>
      </c>
      <c r="H138" s="97">
        <f t="shared" si="45"/>
        <v>0.19050287023034951</v>
      </c>
      <c r="I138" s="97">
        <f t="shared" si="46"/>
        <v>0.15757013390819527</v>
      </c>
      <c r="J138" s="97">
        <f t="shared" si="41"/>
        <v>0.82152776360306345</v>
      </c>
      <c r="K138" s="97">
        <f t="shared" si="42"/>
        <v>0.44228302169034017</v>
      </c>
    </row>
    <row r="139" spans="1:11" x14ac:dyDescent="0.25">
      <c r="A139" s="95" t="s">
        <v>187</v>
      </c>
      <c r="B139" s="96">
        <v>1041</v>
      </c>
      <c r="C139" s="96">
        <v>17011325.940000005</v>
      </c>
      <c r="D139" s="96">
        <v>16899347.880000003</v>
      </c>
      <c r="E139" s="96">
        <v>5613192.919999999</v>
      </c>
      <c r="F139" s="97">
        <f t="shared" si="43"/>
        <v>0.32179289026275115</v>
      </c>
      <c r="G139" s="97">
        <f t="shared" si="44"/>
        <v>2.9165019438551227E-2</v>
      </c>
      <c r="H139" s="97">
        <f t="shared" si="45"/>
        <v>3.4656490611260485E-2</v>
      </c>
      <c r="I139" s="97">
        <f t="shared" si="46"/>
        <v>1.7685565999466805E-2</v>
      </c>
      <c r="J139" s="97">
        <f t="shared" si="41"/>
        <v>0.99341744080414685</v>
      </c>
      <c r="K139" s="97">
        <f t="shared" si="42"/>
        <v>0.32996798367147134</v>
      </c>
    </row>
    <row r="140" spans="1:11" x14ac:dyDescent="0.25">
      <c r="A140" s="95" t="s">
        <v>195</v>
      </c>
      <c r="B140" s="96">
        <v>8</v>
      </c>
      <c r="C140" s="96">
        <v>5200362.9800000004</v>
      </c>
      <c r="D140" s="96">
        <v>4117311.42</v>
      </c>
      <c r="E140" s="96">
        <v>1219013.6399999999</v>
      </c>
      <c r="F140" s="97">
        <f t="shared" si="43"/>
        <v>2.4729520865533232E-3</v>
      </c>
      <c r="G140" s="97">
        <f t="shared" si="44"/>
        <v>8.9157475398547424E-3</v>
      </c>
      <c r="H140" s="97">
        <f t="shared" si="45"/>
        <v>8.4436136580002489E-3</v>
      </c>
      <c r="I140" s="97">
        <f t="shared" si="46"/>
        <v>3.8407634463542136E-3</v>
      </c>
      <c r="J140" s="97">
        <f t="shared" si="41"/>
        <v>0.79173539151684358</v>
      </c>
      <c r="K140" s="97">
        <f t="shared" si="42"/>
        <v>0.23440933732668018</v>
      </c>
    </row>
    <row r="141" spans="1:11" x14ac:dyDescent="0.25">
      <c r="A141" s="95" t="s">
        <v>200</v>
      </c>
      <c r="B141" s="96">
        <v>6</v>
      </c>
      <c r="C141" s="96">
        <v>9068737.8000000007</v>
      </c>
      <c r="D141" s="96">
        <v>4780241.4000000004</v>
      </c>
      <c r="E141" s="96">
        <v>2095028.73</v>
      </c>
      <c r="F141" s="97">
        <f t="shared" si="43"/>
        <v>1.8547140649149924E-3</v>
      </c>
      <c r="G141" s="97">
        <f t="shared" si="44"/>
        <v>1.554787176220105E-2</v>
      </c>
      <c r="H141" s="97">
        <f t="shared" si="45"/>
        <v>9.8031233142860576E-3</v>
      </c>
      <c r="I141" s="97">
        <f t="shared" si="46"/>
        <v>6.6008365298077321E-3</v>
      </c>
      <c r="J141" s="97">
        <f t="shared" si="41"/>
        <v>0.52711209712116713</v>
      </c>
      <c r="K141" s="97">
        <f t="shared" si="42"/>
        <v>0.23101657322146857</v>
      </c>
    </row>
    <row r="142" spans="1:11" x14ac:dyDescent="0.25">
      <c r="A142" s="95" t="s">
        <v>216</v>
      </c>
      <c r="B142" s="96">
        <v>14</v>
      </c>
      <c r="C142" s="96">
        <v>1912799.8199999998</v>
      </c>
      <c r="D142" s="96">
        <v>1912799.8199999998</v>
      </c>
      <c r="E142" s="96">
        <v>149225.27000000002</v>
      </c>
      <c r="F142" s="97">
        <f t="shared" si="43"/>
        <v>4.3276661514683153E-3</v>
      </c>
      <c r="G142" s="97">
        <f t="shared" si="44"/>
        <v>3.2793942182473557E-3</v>
      </c>
      <c r="H142" s="97">
        <f t="shared" si="45"/>
        <v>3.9226915425242268E-3</v>
      </c>
      <c r="I142" s="97">
        <f t="shared" si="46"/>
        <v>4.7016616014923193E-4</v>
      </c>
      <c r="J142" s="97">
        <f t="shared" si="41"/>
        <v>1</v>
      </c>
      <c r="K142" s="97">
        <f t="shared" si="42"/>
        <v>7.8014054811025663E-2</v>
      </c>
    </row>
    <row r="143" spans="1:11" x14ac:dyDescent="0.25">
      <c r="A143" s="95" t="s">
        <v>217</v>
      </c>
      <c r="B143" s="96">
        <v>1</v>
      </c>
      <c r="C143" s="96">
        <v>5200465.3499999996</v>
      </c>
      <c r="D143" s="96">
        <v>5200465.3499999996</v>
      </c>
      <c r="E143" s="96">
        <v>261682.7</v>
      </c>
      <c r="F143" s="97">
        <f t="shared" si="43"/>
        <v>3.0911901081916539E-4</v>
      </c>
      <c r="G143" s="97">
        <f t="shared" si="44"/>
        <v>8.9159230478104666E-3</v>
      </c>
      <c r="H143" s="97">
        <f t="shared" si="45"/>
        <v>1.0664901382955639E-2</v>
      </c>
      <c r="I143" s="97">
        <f t="shared" si="46"/>
        <v>8.2448736890530273E-4</v>
      </c>
      <c r="J143" s="97">
        <f t="shared" si="41"/>
        <v>1</v>
      </c>
      <c r="K143" s="97">
        <f t="shared" si="42"/>
        <v>5.0319093078853037E-2</v>
      </c>
    </row>
    <row r="144" spans="1:11" x14ac:dyDescent="0.25">
      <c r="A144" s="92" t="s">
        <v>181</v>
      </c>
      <c r="B144" s="21">
        <v>3235</v>
      </c>
      <c r="C144" s="87">
        <v>583278402.26000011</v>
      </c>
      <c r="D144" s="87">
        <v>487624326.12000006</v>
      </c>
      <c r="E144" s="87">
        <v>317388367.45000011</v>
      </c>
      <c r="F144" s="29">
        <f>B144/$B$144</f>
        <v>1</v>
      </c>
      <c r="G144" s="29">
        <f t="shared" si="44"/>
        <v>1</v>
      </c>
      <c r="H144" s="29">
        <f t="shared" si="45"/>
        <v>1</v>
      </c>
      <c r="I144" s="29">
        <f t="shared" si="46"/>
        <v>1</v>
      </c>
      <c r="J144" s="29">
        <f t="shared" si="41"/>
        <v>0.83600614085936675</v>
      </c>
      <c r="K144" s="29">
        <f t="shared" si="42"/>
        <v>0.54414558505892041</v>
      </c>
    </row>
    <row r="147" spans="1:5" x14ac:dyDescent="0.25">
      <c r="A147" s="112" t="s">
        <v>276</v>
      </c>
      <c r="B147" s="112"/>
      <c r="C147" s="112"/>
      <c r="D147" s="112"/>
      <c r="E147" s="112"/>
    </row>
    <row r="148" spans="1:5" ht="36" x14ac:dyDescent="0.25">
      <c r="A148" s="6" t="s">
        <v>237</v>
      </c>
      <c r="B148" s="6" t="s">
        <v>135</v>
      </c>
      <c r="C148" s="6" t="s">
        <v>6</v>
      </c>
      <c r="D148" s="6" t="s">
        <v>183</v>
      </c>
      <c r="E148" s="6" t="s">
        <v>181</v>
      </c>
    </row>
    <row r="149" spans="1:5" x14ac:dyDescent="0.25">
      <c r="A149" s="95" t="s">
        <v>187</v>
      </c>
      <c r="B149" s="97">
        <v>0.2927357032457496</v>
      </c>
      <c r="C149" s="97">
        <v>1.9783616692426585E-2</v>
      </c>
      <c r="D149" s="97">
        <v>9.2735703245749607E-3</v>
      </c>
      <c r="E149" s="97">
        <v>0.32179289026275115</v>
      </c>
    </row>
    <row r="150" spans="1:5" x14ac:dyDescent="0.25">
      <c r="A150" s="95" t="s">
        <v>210</v>
      </c>
      <c r="B150" s="97">
        <v>0.21143740340030912</v>
      </c>
      <c r="C150" s="97">
        <v>0</v>
      </c>
      <c r="D150" s="97">
        <v>0</v>
      </c>
      <c r="E150" s="97">
        <v>0.21143740340030912</v>
      </c>
    </row>
    <row r="151" spans="1:5" x14ac:dyDescent="0.25">
      <c r="A151" s="95" t="s">
        <v>196</v>
      </c>
      <c r="B151" s="97">
        <v>0.21051004636785162</v>
      </c>
      <c r="C151" s="97">
        <v>0</v>
      </c>
      <c r="D151" s="97">
        <v>0</v>
      </c>
      <c r="E151" s="97">
        <v>0.21051004636785162</v>
      </c>
    </row>
    <row r="152" spans="1:5" x14ac:dyDescent="0.25">
      <c r="A152" s="95" t="s">
        <v>194</v>
      </c>
      <c r="B152" s="97">
        <v>6.6460587326120563E-2</v>
      </c>
      <c r="C152" s="97">
        <v>1.2364760432766616E-3</v>
      </c>
      <c r="D152" s="97">
        <v>0</v>
      </c>
      <c r="E152" s="97">
        <v>6.7697063369397223E-2</v>
      </c>
    </row>
    <row r="153" spans="1:5" x14ac:dyDescent="0.25">
      <c r="A153" s="95" t="s">
        <v>201</v>
      </c>
      <c r="B153" s="97">
        <v>3.4312210200927354E-2</v>
      </c>
      <c r="C153" s="97">
        <v>9.2735703245749618E-4</v>
      </c>
      <c r="D153" s="97">
        <v>0</v>
      </c>
      <c r="E153" s="97">
        <v>3.5239567233384853E-2</v>
      </c>
    </row>
    <row r="154" spans="1:5" x14ac:dyDescent="0.25">
      <c r="A154" s="95" t="s">
        <v>191</v>
      </c>
      <c r="B154" s="97">
        <v>1.267387944358578E-2</v>
      </c>
      <c r="C154" s="97">
        <v>1.5146831530139104E-2</v>
      </c>
      <c r="D154" s="97">
        <v>6.1823802163833079E-4</v>
      </c>
      <c r="E154" s="97">
        <v>2.8438948995363214E-2</v>
      </c>
    </row>
    <row r="155" spans="1:5" x14ac:dyDescent="0.25">
      <c r="A155" s="95" t="s">
        <v>208</v>
      </c>
      <c r="B155" s="97">
        <v>1.0819165378670788E-2</v>
      </c>
      <c r="C155" s="97">
        <v>4.0185471406491502E-3</v>
      </c>
      <c r="D155" s="97">
        <v>0</v>
      </c>
      <c r="E155" s="97">
        <v>1.4837712519319939E-2</v>
      </c>
    </row>
    <row r="156" spans="1:5" x14ac:dyDescent="0.25">
      <c r="A156" s="95" t="s">
        <v>188</v>
      </c>
      <c r="B156" s="97">
        <v>6.1823802163833079E-4</v>
      </c>
      <c r="C156" s="97">
        <v>1.1128284389489953E-2</v>
      </c>
      <c r="D156" s="97">
        <v>0</v>
      </c>
      <c r="E156" s="97">
        <v>1.1746522411128285E-2</v>
      </c>
    </row>
    <row r="157" spans="1:5" x14ac:dyDescent="0.25">
      <c r="A157" s="95" t="s">
        <v>189</v>
      </c>
      <c r="B157" s="97">
        <v>5.2550231839258114E-3</v>
      </c>
      <c r="C157" s="97">
        <v>2.7820710973724882E-3</v>
      </c>
      <c r="D157" s="97">
        <v>1.8547140649149924E-3</v>
      </c>
      <c r="E157" s="97">
        <v>9.8918083462132926E-3</v>
      </c>
    </row>
    <row r="158" spans="1:5" x14ac:dyDescent="0.25">
      <c r="A158" s="95" t="s">
        <v>207</v>
      </c>
      <c r="B158" s="97">
        <v>0</v>
      </c>
      <c r="C158" s="97">
        <v>0</v>
      </c>
      <c r="D158" s="97">
        <v>8.6553323029366306E-3</v>
      </c>
      <c r="E158" s="97">
        <v>8.6553323029366306E-3</v>
      </c>
    </row>
    <row r="159" spans="1:5" x14ac:dyDescent="0.25">
      <c r="A159" s="95" t="s">
        <v>206</v>
      </c>
      <c r="B159" s="97">
        <v>8.0370942812983005E-3</v>
      </c>
      <c r="C159" s="97">
        <v>0</v>
      </c>
      <c r="D159" s="97">
        <v>0</v>
      </c>
      <c r="E159" s="97">
        <v>8.0370942812983005E-3</v>
      </c>
    </row>
    <row r="160" spans="1:5" x14ac:dyDescent="0.25">
      <c r="A160" s="95" t="s">
        <v>199</v>
      </c>
      <c r="B160" s="97">
        <v>5.8732612055641424E-3</v>
      </c>
      <c r="C160" s="97">
        <v>1.8547140649149924E-3</v>
      </c>
      <c r="D160" s="97">
        <v>0</v>
      </c>
      <c r="E160" s="97">
        <v>7.7279752704791345E-3</v>
      </c>
    </row>
    <row r="161" spans="1:5" x14ac:dyDescent="0.25">
      <c r="A161" s="95" t="s">
        <v>197</v>
      </c>
      <c r="B161" s="97">
        <v>7.1097372488408035E-3</v>
      </c>
      <c r="C161" s="97">
        <v>0</v>
      </c>
      <c r="D161" s="97">
        <v>0</v>
      </c>
      <c r="E161" s="97">
        <v>7.1097372488408035E-3</v>
      </c>
    </row>
    <row r="162" spans="1:5" x14ac:dyDescent="0.25">
      <c r="A162" s="95" t="s">
        <v>190</v>
      </c>
      <c r="B162" s="97">
        <v>9.2735703245749618E-4</v>
      </c>
      <c r="C162" s="97">
        <v>4.0185471406491502E-3</v>
      </c>
      <c r="D162" s="97">
        <v>1.2364760432766616E-3</v>
      </c>
      <c r="E162" s="97">
        <v>6.1823802163833074E-3</v>
      </c>
    </row>
    <row r="163" spans="1:5" x14ac:dyDescent="0.25">
      <c r="A163" s="95" t="s">
        <v>204</v>
      </c>
      <c r="B163" s="97">
        <v>5.8732612055641424E-3</v>
      </c>
      <c r="C163" s="97">
        <v>3.0911901081916539E-4</v>
      </c>
      <c r="D163" s="97">
        <v>0</v>
      </c>
      <c r="E163" s="97">
        <v>6.1823802163833074E-3</v>
      </c>
    </row>
    <row r="164" spans="1:5" x14ac:dyDescent="0.25">
      <c r="A164" s="95" t="s">
        <v>193</v>
      </c>
      <c r="B164" s="97">
        <v>2.4729520865533232E-3</v>
      </c>
      <c r="C164" s="97">
        <v>3.0911901081916537E-3</v>
      </c>
      <c r="D164" s="97">
        <v>6.1823802163833079E-4</v>
      </c>
      <c r="E164" s="97">
        <v>6.1823802163833074E-3</v>
      </c>
    </row>
    <row r="165" spans="1:5" x14ac:dyDescent="0.25">
      <c r="A165" s="95" t="s">
        <v>215</v>
      </c>
      <c r="B165" s="97">
        <v>4.6367851622874804E-3</v>
      </c>
      <c r="C165" s="97">
        <v>0</v>
      </c>
      <c r="D165" s="97">
        <v>0</v>
      </c>
      <c r="E165" s="97">
        <v>4.6367851622874804E-3</v>
      </c>
    </row>
    <row r="166" spans="1:5" x14ac:dyDescent="0.25">
      <c r="A166" s="95" t="s">
        <v>216</v>
      </c>
      <c r="B166" s="97">
        <v>9.2735703245749618E-4</v>
      </c>
      <c r="C166" s="97">
        <v>3.4003091190108192E-3</v>
      </c>
      <c r="D166" s="97">
        <v>0</v>
      </c>
      <c r="E166" s="97">
        <v>4.3276661514683153E-3</v>
      </c>
    </row>
    <row r="167" spans="1:5" x14ac:dyDescent="0.25">
      <c r="A167" s="95" t="s">
        <v>231</v>
      </c>
      <c r="B167" s="97">
        <v>4.3276661514683153E-3</v>
      </c>
      <c r="C167" s="97">
        <v>0</v>
      </c>
      <c r="D167" s="97">
        <v>0</v>
      </c>
      <c r="E167" s="97">
        <v>4.3276661514683153E-3</v>
      </c>
    </row>
    <row r="168" spans="1:5" x14ac:dyDescent="0.25">
      <c r="A168" s="95" t="s">
        <v>198</v>
      </c>
      <c r="B168" s="97">
        <v>3.4003091190108192E-3</v>
      </c>
      <c r="C168" s="97">
        <v>3.0911901081916539E-4</v>
      </c>
      <c r="D168" s="97">
        <v>0</v>
      </c>
      <c r="E168" s="97">
        <v>3.7094281298299847E-3</v>
      </c>
    </row>
    <row r="169" spans="1:5" x14ac:dyDescent="0.25">
      <c r="A169" s="95" t="s">
        <v>212</v>
      </c>
      <c r="B169" s="97">
        <v>3.4003091190108192E-3</v>
      </c>
      <c r="C169" s="97">
        <v>0</v>
      </c>
      <c r="D169" s="97">
        <v>0</v>
      </c>
      <c r="E169" s="97">
        <v>3.4003091190108192E-3</v>
      </c>
    </row>
    <row r="170" spans="1:5" x14ac:dyDescent="0.25">
      <c r="A170" s="95" t="s">
        <v>202</v>
      </c>
      <c r="B170" s="97">
        <v>1.5455950540958269E-3</v>
      </c>
      <c r="C170" s="97">
        <v>1.8547140649149924E-3</v>
      </c>
      <c r="D170" s="97">
        <v>0</v>
      </c>
      <c r="E170" s="97">
        <v>3.4003091190108192E-3</v>
      </c>
    </row>
    <row r="171" spans="1:5" x14ac:dyDescent="0.25">
      <c r="A171" s="95" t="s">
        <v>203</v>
      </c>
      <c r="B171" s="97">
        <v>0</v>
      </c>
      <c r="C171" s="97">
        <v>0</v>
      </c>
      <c r="D171" s="97">
        <v>2.7820710973724882E-3</v>
      </c>
      <c r="E171" s="97">
        <v>2.7820710973724882E-3</v>
      </c>
    </row>
    <row r="172" spans="1:5" x14ac:dyDescent="0.25">
      <c r="A172" s="95" t="s">
        <v>195</v>
      </c>
      <c r="B172" s="97">
        <v>2.1638330757341576E-3</v>
      </c>
      <c r="C172" s="97">
        <v>3.0911901081916539E-4</v>
      </c>
      <c r="D172" s="97">
        <v>0</v>
      </c>
      <c r="E172" s="97">
        <v>2.4729520865533232E-3</v>
      </c>
    </row>
    <row r="173" spans="1:5" x14ac:dyDescent="0.25">
      <c r="A173" s="95" t="s">
        <v>211</v>
      </c>
      <c r="B173" s="97">
        <v>1.2364760432766616E-3</v>
      </c>
      <c r="C173" s="97">
        <v>9.2735703245749618E-4</v>
      </c>
      <c r="D173" s="97">
        <v>0</v>
      </c>
      <c r="E173" s="97">
        <v>2.1638330757341576E-3</v>
      </c>
    </row>
    <row r="174" spans="1:5" x14ac:dyDescent="0.25">
      <c r="A174" s="95" t="s">
        <v>200</v>
      </c>
      <c r="B174" s="97">
        <v>6.1823802163833079E-4</v>
      </c>
      <c r="C174" s="97">
        <v>1.2364760432766616E-3</v>
      </c>
      <c r="D174" s="97">
        <v>0</v>
      </c>
      <c r="E174" s="97">
        <v>1.8547140649149924E-3</v>
      </c>
    </row>
    <row r="175" spans="1:5" x14ac:dyDescent="0.25">
      <c r="A175" s="95" t="s">
        <v>192</v>
      </c>
      <c r="B175" s="97">
        <v>3.0911901081916539E-4</v>
      </c>
      <c r="C175" s="97">
        <v>9.2735703245749618E-4</v>
      </c>
      <c r="D175" s="97">
        <v>6.1823802163833079E-4</v>
      </c>
      <c r="E175" s="97">
        <v>1.8547140649149924E-3</v>
      </c>
    </row>
    <row r="176" spans="1:5" x14ac:dyDescent="0.25">
      <c r="A176" s="95" t="s">
        <v>205</v>
      </c>
      <c r="B176" s="97">
        <v>1.2364760432766616E-3</v>
      </c>
      <c r="C176" s="97">
        <v>0</v>
      </c>
      <c r="D176" s="97">
        <v>0</v>
      </c>
      <c r="E176" s="97">
        <v>1.2364760432766616E-3</v>
      </c>
    </row>
    <row r="177" spans="1:5" x14ac:dyDescent="0.25">
      <c r="A177" s="95" t="s">
        <v>218</v>
      </c>
      <c r="B177" s="97">
        <v>0</v>
      </c>
      <c r="C177" s="97">
        <v>6.1823802163833079E-4</v>
      </c>
      <c r="D177" s="97">
        <v>0</v>
      </c>
      <c r="E177" s="97">
        <v>6.1823802163833079E-4</v>
      </c>
    </row>
    <row r="178" spans="1:5" x14ac:dyDescent="0.25">
      <c r="A178" s="95" t="s">
        <v>213</v>
      </c>
      <c r="B178" s="97">
        <v>6.1823802163833079E-4</v>
      </c>
      <c r="C178" s="97">
        <v>0</v>
      </c>
      <c r="D178" s="97">
        <v>0</v>
      </c>
      <c r="E178" s="97">
        <v>6.1823802163833079E-4</v>
      </c>
    </row>
    <row r="179" spans="1:5" x14ac:dyDescent="0.25">
      <c r="A179" s="95" t="s">
        <v>214</v>
      </c>
      <c r="B179" s="97">
        <v>3.0911901081916539E-4</v>
      </c>
      <c r="C179" s="97">
        <v>0</v>
      </c>
      <c r="D179" s="97">
        <v>0</v>
      </c>
      <c r="E179" s="97">
        <v>3.0911901081916539E-4</v>
      </c>
    </row>
    <row r="180" spans="1:5" x14ac:dyDescent="0.25">
      <c r="A180" s="95" t="s">
        <v>209</v>
      </c>
      <c r="B180" s="97">
        <v>0</v>
      </c>
      <c r="C180" s="97">
        <v>3.0911901081916539E-4</v>
      </c>
      <c r="D180" s="97">
        <v>0</v>
      </c>
      <c r="E180" s="97">
        <v>3.0911901081916539E-4</v>
      </c>
    </row>
    <row r="181" spans="1:5" x14ac:dyDescent="0.25">
      <c r="A181" s="95" t="s">
        <v>217</v>
      </c>
      <c r="B181" s="97">
        <v>0</v>
      </c>
      <c r="C181" s="97">
        <v>3.0911901081916539E-4</v>
      </c>
      <c r="D181" s="97">
        <v>0</v>
      </c>
      <c r="E181" s="97">
        <v>3.0911901081916539E-4</v>
      </c>
    </row>
    <row r="182" spans="1:5" x14ac:dyDescent="0.25">
      <c r="A182" s="93" t="s">
        <v>181</v>
      </c>
      <c r="B182" s="29">
        <v>0.89984544049459037</v>
      </c>
      <c r="C182" s="29">
        <v>7.4497681607418861E-2</v>
      </c>
      <c r="D182" s="29">
        <v>2.5656877897990725E-2</v>
      </c>
      <c r="E182" s="29">
        <v>1</v>
      </c>
    </row>
  </sheetData>
  <mergeCells count="36">
    <mergeCell ref="A109:K109"/>
    <mergeCell ref="A147:E147"/>
    <mergeCell ref="A87:K87"/>
    <mergeCell ref="A74:G74"/>
    <mergeCell ref="A85:B85"/>
    <mergeCell ref="A89:A91"/>
    <mergeCell ref="A92:A94"/>
    <mergeCell ref="A95:A97"/>
    <mergeCell ref="A98:B98"/>
    <mergeCell ref="A76:A78"/>
    <mergeCell ref="A79:A81"/>
    <mergeCell ref="A82:A84"/>
    <mergeCell ref="M1:V1"/>
    <mergeCell ref="A35:B35"/>
    <mergeCell ref="A19:G19"/>
    <mergeCell ref="A2:A3"/>
    <mergeCell ref="A17:B17"/>
    <mergeCell ref="A1:K1"/>
    <mergeCell ref="A20:A21"/>
    <mergeCell ref="B20:B21"/>
    <mergeCell ref="C20:C21"/>
    <mergeCell ref="H2:I2"/>
    <mergeCell ref="F2:G2"/>
    <mergeCell ref="D2:E2"/>
    <mergeCell ref="B2:B3"/>
    <mergeCell ref="J2:K2"/>
    <mergeCell ref="C2:C3"/>
    <mergeCell ref="A37:G37"/>
    <mergeCell ref="M36:V36"/>
    <mergeCell ref="M19:V19"/>
    <mergeCell ref="A65:J65"/>
    <mergeCell ref="A55:J55"/>
    <mergeCell ref="A38:A39"/>
    <mergeCell ref="B38:B39"/>
    <mergeCell ref="C38:C39"/>
    <mergeCell ref="A53:B5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3"/>
  <sheetViews>
    <sheetView zoomScaleNormal="100" workbookViewId="0">
      <pane ySplit="2" topLeftCell="A177" activePane="bottomLeft" state="frozen"/>
      <selection pane="bottomLeft" activeCell="G204" sqref="G204"/>
    </sheetView>
  </sheetViews>
  <sheetFormatPr defaultColWidth="9.140625" defaultRowHeight="15" x14ac:dyDescent="0.25"/>
  <cols>
    <col min="1" max="1" width="23.85546875" style="1" customWidth="1"/>
    <col min="2" max="2" width="12.42578125" style="1" customWidth="1"/>
    <col min="3" max="4" width="13.140625" style="1" customWidth="1"/>
    <col min="5" max="5" width="10.28515625" style="1" customWidth="1"/>
    <col min="6" max="6" width="17.7109375" style="1" customWidth="1"/>
    <col min="7" max="7" width="15.140625" style="1" customWidth="1"/>
    <col min="8" max="8" width="16.28515625" style="1" customWidth="1"/>
    <col min="9" max="9" width="11.42578125" style="28" customWidth="1"/>
    <col min="10" max="10" width="10.28515625" style="28" customWidth="1"/>
    <col min="11" max="11" width="10.140625" style="28" customWidth="1"/>
    <col min="12" max="12" width="9.140625" style="28" customWidth="1"/>
    <col min="13" max="14" width="13" style="1" customWidth="1"/>
    <col min="15" max="15" width="12.28515625" style="1" customWidth="1"/>
    <col min="16" max="16" width="12.85546875" style="1" customWidth="1"/>
    <col min="17" max="17" width="9.140625" style="1"/>
    <col min="18" max="18" width="11.5703125" style="1" bestFit="1" customWidth="1"/>
    <col min="19" max="16384" width="9.140625" style="1"/>
  </cols>
  <sheetData>
    <row r="1" spans="1:18" ht="15" customHeight="1" x14ac:dyDescent="0.25">
      <c r="A1" s="113" t="s">
        <v>263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R1" s="1">
        <f>D3/C3</f>
        <v>0.17672414591752392</v>
      </c>
    </row>
    <row r="2" spans="1:18" ht="60" x14ac:dyDescent="0.25">
      <c r="A2" s="6" t="s">
        <v>146</v>
      </c>
      <c r="B2" s="6" t="s">
        <v>237</v>
      </c>
      <c r="C2" s="32" t="s">
        <v>182</v>
      </c>
      <c r="D2" s="32" t="s">
        <v>239</v>
      </c>
      <c r="E2" s="6" t="s">
        <v>138</v>
      </c>
      <c r="F2" s="2" t="s">
        <v>160</v>
      </c>
      <c r="G2" s="2" t="s">
        <v>161</v>
      </c>
      <c r="H2" s="2" t="s">
        <v>162</v>
      </c>
      <c r="I2" s="6" t="s">
        <v>232</v>
      </c>
      <c r="J2" s="2" t="s">
        <v>233</v>
      </c>
      <c r="K2" s="2" t="s">
        <v>234</v>
      </c>
      <c r="L2" s="2" t="s">
        <v>235</v>
      </c>
      <c r="M2" s="2" t="s">
        <v>236</v>
      </c>
      <c r="N2" s="70" t="s">
        <v>240</v>
      </c>
      <c r="O2" s="2" t="s">
        <v>164</v>
      </c>
      <c r="P2" s="2" t="s">
        <v>246</v>
      </c>
    </row>
    <row r="3" spans="1:18" ht="36.75" x14ac:dyDescent="0.25">
      <c r="A3" s="22"/>
      <c r="B3" s="22" t="s">
        <v>219</v>
      </c>
      <c r="C3" s="24">
        <v>457129769</v>
      </c>
      <c r="D3" s="24">
        <v>80785868</v>
      </c>
      <c r="E3" s="23">
        <f>SUM(E4:E13)</f>
        <v>62</v>
      </c>
      <c r="F3" s="24">
        <f t="shared" ref="F3:H3" si="0">SUM(F4:F13)</f>
        <v>66178787.120000005</v>
      </c>
      <c r="G3" s="24">
        <f t="shared" si="0"/>
        <v>47861542.32</v>
      </c>
      <c r="H3" s="24">
        <f t="shared" si="0"/>
        <v>33605792.310000002</v>
      </c>
      <c r="I3" s="30">
        <f t="shared" ref="I3:L3" si="1">SUM(I4:I13)</f>
        <v>1</v>
      </c>
      <c r="J3" s="30">
        <f t="shared" si="1"/>
        <v>1</v>
      </c>
      <c r="K3" s="30">
        <f t="shared" si="1"/>
        <v>0.99999999999999989</v>
      </c>
      <c r="L3" s="30">
        <f t="shared" si="1"/>
        <v>0.99999999999999989</v>
      </c>
      <c r="M3" s="30">
        <f>F3/C3</f>
        <v>0.14477024164225893</v>
      </c>
      <c r="N3" s="30">
        <f>F3/D3</f>
        <v>0.81918767178437701</v>
      </c>
      <c r="O3" s="30">
        <f>G3/F3</f>
        <v>0.72321576751193861</v>
      </c>
      <c r="P3" s="30">
        <f>H3/F3</f>
        <v>0.50780308573899413</v>
      </c>
    </row>
    <row r="4" spans="1:18" ht="15" customHeight="1" x14ac:dyDescent="0.25">
      <c r="A4" s="25">
        <v>5</v>
      </c>
      <c r="B4" s="25" t="s">
        <v>208</v>
      </c>
      <c r="C4" s="27"/>
      <c r="D4" s="24"/>
      <c r="E4" s="26">
        <v>6</v>
      </c>
      <c r="F4" s="27">
        <v>1128711.31</v>
      </c>
      <c r="G4" s="27">
        <v>1068943.73</v>
      </c>
      <c r="H4" s="27">
        <v>945969.5</v>
      </c>
      <c r="I4" s="31">
        <f>E4/$E$3</f>
        <v>9.6774193548387094E-2</v>
      </c>
      <c r="J4" s="31">
        <f>F4/$F$3</f>
        <v>1.7055484984234325E-2</v>
      </c>
      <c r="K4" s="31">
        <f t="shared" ref="K4:K13" si="2">G4/$G$3</f>
        <v>2.2334084490071234E-2</v>
      </c>
      <c r="L4" s="31">
        <f>H4/$H$3</f>
        <v>2.8149001555261944E-2</v>
      </c>
      <c r="M4" s="30"/>
      <c r="N4" s="30"/>
      <c r="O4" s="31">
        <f t="shared" ref="O4" si="3">G4/F4</f>
        <v>0.94704794798237646</v>
      </c>
      <c r="P4" s="31">
        <f t="shared" ref="P4:P61" si="4">H4/F4</f>
        <v>0.83809694438164173</v>
      </c>
    </row>
    <row r="5" spans="1:18" ht="15" customHeight="1" x14ac:dyDescent="0.25">
      <c r="A5" s="25">
        <v>5</v>
      </c>
      <c r="B5" s="25" t="s">
        <v>187</v>
      </c>
      <c r="C5" s="27"/>
      <c r="D5" s="24"/>
      <c r="E5" s="26">
        <v>2</v>
      </c>
      <c r="F5" s="27">
        <v>457431.82</v>
      </c>
      <c r="G5" s="27">
        <v>349424.86</v>
      </c>
      <c r="H5" s="27">
        <v>347956.49</v>
      </c>
      <c r="I5" s="31">
        <f t="shared" ref="I5:I13" si="5">E5/$E$3</f>
        <v>3.2258064516129031E-2</v>
      </c>
      <c r="J5" s="31">
        <f t="shared" ref="J5:J13" si="6">F5/$F$3</f>
        <v>6.9120610985292409E-3</v>
      </c>
      <c r="K5" s="31">
        <f t="shared" si="2"/>
        <v>7.3007438344498375E-3</v>
      </c>
      <c r="L5" s="31">
        <f t="shared" ref="L5:L13" si="7">H5/$H$3</f>
        <v>1.0354062977900966E-2</v>
      </c>
      <c r="M5" s="30"/>
      <c r="N5" s="30"/>
      <c r="O5" s="31">
        <f t="shared" ref="O5:O13" si="8">G5/F5</f>
        <v>0.76388402538328004</v>
      </c>
      <c r="P5" s="31">
        <f t="shared" ref="P5:P13" si="9">H5/F5</f>
        <v>0.76067399508849209</v>
      </c>
    </row>
    <row r="6" spans="1:18" ht="15" customHeight="1" x14ac:dyDescent="0.25">
      <c r="A6" s="25">
        <v>5</v>
      </c>
      <c r="B6" s="25" t="s">
        <v>189</v>
      </c>
      <c r="C6" s="27"/>
      <c r="D6" s="24"/>
      <c r="E6" s="26">
        <v>1</v>
      </c>
      <c r="F6" s="27">
        <v>1870584.7</v>
      </c>
      <c r="G6" s="27">
        <v>1640448.9</v>
      </c>
      <c r="H6" s="27">
        <v>1546360.49</v>
      </c>
      <c r="I6" s="31">
        <f t="shared" si="5"/>
        <v>1.6129032258064516E-2</v>
      </c>
      <c r="J6" s="31">
        <f t="shared" si="6"/>
        <v>2.8265623795856593E-2</v>
      </c>
      <c r="K6" s="31">
        <f t="shared" si="2"/>
        <v>3.4274885857878051E-2</v>
      </c>
      <c r="L6" s="31">
        <f t="shared" si="7"/>
        <v>4.6014701148404495E-2</v>
      </c>
      <c r="M6" s="30"/>
      <c r="N6" s="30"/>
      <c r="O6" s="31">
        <f t="shared" si="8"/>
        <v>0.87697119515625244</v>
      </c>
      <c r="P6" s="31">
        <f t="shared" si="9"/>
        <v>0.82667226455984588</v>
      </c>
    </row>
    <row r="7" spans="1:18" ht="15" customHeight="1" x14ac:dyDescent="0.25">
      <c r="A7" s="25">
        <v>5</v>
      </c>
      <c r="B7" s="25" t="s">
        <v>191</v>
      </c>
      <c r="C7" s="27"/>
      <c r="D7" s="24"/>
      <c r="E7" s="26">
        <v>17</v>
      </c>
      <c r="F7" s="27">
        <v>36669475.090000004</v>
      </c>
      <c r="G7" s="27">
        <v>22778181.099999998</v>
      </c>
      <c r="H7" s="27">
        <v>17095193.469999999</v>
      </c>
      <c r="I7" s="31">
        <f t="shared" si="5"/>
        <v>0.27419354838709675</v>
      </c>
      <c r="J7" s="31">
        <f t="shared" si="6"/>
        <v>0.55409711609716183</v>
      </c>
      <c r="K7" s="31">
        <f t="shared" si="2"/>
        <v>0.47591824241070546</v>
      </c>
      <c r="L7" s="31">
        <f t="shared" si="7"/>
        <v>0.5086978254315111</v>
      </c>
      <c r="M7" s="30"/>
      <c r="N7" s="30"/>
      <c r="O7" s="31">
        <f t="shared" si="8"/>
        <v>0.6211755429848449</v>
      </c>
      <c r="P7" s="31">
        <f t="shared" si="9"/>
        <v>0.4661968415976035</v>
      </c>
    </row>
    <row r="8" spans="1:18" ht="15" customHeight="1" x14ac:dyDescent="0.25">
      <c r="A8" s="25">
        <v>5</v>
      </c>
      <c r="B8" s="25" t="s">
        <v>201</v>
      </c>
      <c r="C8" s="27"/>
      <c r="D8" s="24"/>
      <c r="E8" s="26">
        <v>18</v>
      </c>
      <c r="F8" s="27">
        <v>14516848.280000001</v>
      </c>
      <c r="G8" s="27">
        <v>11770369.400000002</v>
      </c>
      <c r="H8" s="27">
        <v>9812211.7300000023</v>
      </c>
      <c r="I8" s="31">
        <f t="shared" si="5"/>
        <v>0.29032258064516131</v>
      </c>
      <c r="J8" s="31">
        <f t="shared" si="6"/>
        <v>0.21935802863351117</v>
      </c>
      <c r="K8" s="31">
        <f t="shared" si="2"/>
        <v>0.24592540961809944</v>
      </c>
      <c r="L8" s="31">
        <f t="shared" si="7"/>
        <v>0.29197977656608332</v>
      </c>
      <c r="M8" s="30"/>
      <c r="N8" s="30"/>
      <c r="O8" s="31">
        <f t="shared" si="8"/>
        <v>0.81080749574383515</v>
      </c>
      <c r="P8" s="31">
        <f t="shared" si="9"/>
        <v>0.67591887307373588</v>
      </c>
    </row>
    <row r="9" spans="1:18" ht="15" customHeight="1" x14ac:dyDescent="0.25">
      <c r="A9" s="25">
        <v>5</v>
      </c>
      <c r="B9" s="25" t="s">
        <v>193</v>
      </c>
      <c r="C9" s="27"/>
      <c r="D9" s="24"/>
      <c r="E9" s="26">
        <v>1</v>
      </c>
      <c r="F9" s="27">
        <v>9343843.1199999992</v>
      </c>
      <c r="G9" s="27">
        <v>8141693.7800000003</v>
      </c>
      <c r="H9" s="27">
        <v>1982320.28</v>
      </c>
      <c r="I9" s="31">
        <f t="shared" si="5"/>
        <v>1.6129032258064516E-2</v>
      </c>
      <c r="J9" s="31">
        <f t="shared" si="6"/>
        <v>0.14119090915125249</v>
      </c>
      <c r="K9" s="31">
        <f t="shared" si="2"/>
        <v>0.17010930666556923</v>
      </c>
      <c r="L9" s="31">
        <f t="shared" si="7"/>
        <v>5.8987458522444219E-2</v>
      </c>
      <c r="M9" s="30"/>
      <c r="N9" s="30"/>
      <c r="O9" s="31">
        <f t="shared" si="8"/>
        <v>0.87134315885217917</v>
      </c>
      <c r="P9" s="31">
        <f t="shared" si="9"/>
        <v>0.2121525644792718</v>
      </c>
    </row>
    <row r="10" spans="1:18" ht="15" customHeight="1" x14ac:dyDescent="0.25">
      <c r="A10" s="25">
        <v>5</v>
      </c>
      <c r="B10" s="25" t="s">
        <v>194</v>
      </c>
      <c r="C10" s="27"/>
      <c r="D10" s="24"/>
      <c r="E10" s="26">
        <v>7</v>
      </c>
      <c r="F10" s="27">
        <v>1388668.6</v>
      </c>
      <c r="G10" s="27">
        <v>1347662.8499999999</v>
      </c>
      <c r="H10" s="27">
        <v>1295030.0899999999</v>
      </c>
      <c r="I10" s="31">
        <f t="shared" si="5"/>
        <v>0.11290322580645161</v>
      </c>
      <c r="J10" s="31">
        <f t="shared" si="6"/>
        <v>2.0983590972768494E-2</v>
      </c>
      <c r="K10" s="31">
        <f t="shared" si="2"/>
        <v>2.815753075798498E-2</v>
      </c>
      <c r="L10" s="31">
        <f t="shared" si="7"/>
        <v>3.8535918988425115E-2</v>
      </c>
      <c r="M10" s="30"/>
      <c r="N10" s="30"/>
      <c r="O10" s="31">
        <f t="shared" si="8"/>
        <v>0.97047117649236092</v>
      </c>
      <c r="P10" s="31">
        <f t="shared" si="9"/>
        <v>0.9325695777955948</v>
      </c>
    </row>
    <row r="11" spans="1:18" ht="15" customHeight="1" x14ac:dyDescent="0.25">
      <c r="A11" s="25">
        <v>5</v>
      </c>
      <c r="B11" s="25" t="s">
        <v>199</v>
      </c>
      <c r="C11" s="27"/>
      <c r="D11" s="24"/>
      <c r="E11" s="26">
        <v>3</v>
      </c>
      <c r="F11" s="27">
        <v>156800</v>
      </c>
      <c r="G11" s="27">
        <v>156400</v>
      </c>
      <c r="H11" s="27">
        <v>101049.39</v>
      </c>
      <c r="I11" s="31">
        <f t="shared" si="5"/>
        <v>4.8387096774193547E-2</v>
      </c>
      <c r="J11" s="31">
        <f t="shared" si="6"/>
        <v>2.3693392826266107E-3</v>
      </c>
      <c r="K11" s="31">
        <f t="shared" si="2"/>
        <v>3.2677592994040396E-3</v>
      </c>
      <c r="L11" s="31">
        <f t="shared" si="7"/>
        <v>3.006903960717836E-3</v>
      </c>
      <c r="M11" s="30"/>
      <c r="N11" s="30"/>
      <c r="O11" s="31">
        <f t="shared" si="8"/>
        <v>0.99744897959183676</v>
      </c>
      <c r="P11" s="31">
        <f t="shared" si="9"/>
        <v>0.64444764030612245</v>
      </c>
    </row>
    <row r="12" spans="1:18" ht="15" customHeight="1" x14ac:dyDescent="0.25">
      <c r="A12" s="25">
        <v>5</v>
      </c>
      <c r="B12" s="25" t="s">
        <v>204</v>
      </c>
      <c r="C12" s="27"/>
      <c r="D12" s="24"/>
      <c r="E12" s="26">
        <v>1</v>
      </c>
      <c r="F12" s="27">
        <v>115000</v>
      </c>
      <c r="G12" s="27">
        <v>114990.46</v>
      </c>
      <c r="H12" s="27">
        <v>73221.88</v>
      </c>
      <c r="I12" s="31">
        <f t="shared" si="5"/>
        <v>1.6129032258064516E-2</v>
      </c>
      <c r="J12" s="31">
        <f t="shared" si="6"/>
        <v>1.737716948354976E-3</v>
      </c>
      <c r="K12" s="31">
        <f t="shared" si="2"/>
        <v>2.4025648657784418E-3</v>
      </c>
      <c r="L12" s="31">
        <f t="shared" si="7"/>
        <v>2.1788470072229642E-3</v>
      </c>
      <c r="M12" s="30"/>
      <c r="N12" s="30"/>
      <c r="O12" s="31">
        <f t="shared" si="8"/>
        <v>0.99991704347826094</v>
      </c>
      <c r="P12" s="31">
        <f t="shared" si="9"/>
        <v>0.63671200000000006</v>
      </c>
    </row>
    <row r="13" spans="1:18" ht="15" customHeight="1" x14ac:dyDescent="0.25">
      <c r="A13" s="25">
        <v>5</v>
      </c>
      <c r="B13" s="25" t="s">
        <v>231</v>
      </c>
      <c r="C13" s="27"/>
      <c r="D13" s="24"/>
      <c r="E13" s="26">
        <v>6</v>
      </c>
      <c r="F13" s="27">
        <v>531424.19999999995</v>
      </c>
      <c r="G13" s="27">
        <v>493427.24</v>
      </c>
      <c r="H13" s="27">
        <v>406478.99</v>
      </c>
      <c r="I13" s="31">
        <f t="shared" si="5"/>
        <v>9.6774193548387094E-2</v>
      </c>
      <c r="J13" s="31">
        <f t="shared" si="6"/>
        <v>8.0301290357042126E-3</v>
      </c>
      <c r="K13" s="31">
        <f t="shared" si="2"/>
        <v>1.0309472200059264E-2</v>
      </c>
      <c r="L13" s="31">
        <f t="shared" si="7"/>
        <v>1.2095503842027998E-2</v>
      </c>
      <c r="M13" s="30"/>
      <c r="N13" s="30"/>
      <c r="O13" s="31">
        <f t="shared" si="8"/>
        <v>0.9284997559388527</v>
      </c>
      <c r="P13" s="31">
        <f t="shared" si="9"/>
        <v>0.76488611169758547</v>
      </c>
    </row>
    <row r="14" spans="1:18" ht="24.75" x14ac:dyDescent="0.25">
      <c r="A14" s="22"/>
      <c r="B14" s="22" t="s">
        <v>220</v>
      </c>
      <c r="C14" s="24">
        <v>894840260</v>
      </c>
      <c r="D14" s="24">
        <v>111408840</v>
      </c>
      <c r="E14" s="23">
        <f>SUM(E15:E26)</f>
        <v>362</v>
      </c>
      <c r="F14" s="24">
        <f t="shared" ref="F14:H14" si="10">SUM(F15:F26)</f>
        <v>42505841.5</v>
      </c>
      <c r="G14" s="24">
        <f t="shared" si="10"/>
        <v>41335366.730000004</v>
      </c>
      <c r="H14" s="24">
        <f t="shared" si="10"/>
        <v>35905586.170000002</v>
      </c>
      <c r="I14" s="30">
        <f t="shared" ref="I14:L14" si="11">SUM(I15:I26)</f>
        <v>1</v>
      </c>
      <c r="J14" s="30">
        <f t="shared" si="11"/>
        <v>1</v>
      </c>
      <c r="K14" s="30">
        <f t="shared" si="11"/>
        <v>0.99999999999999989</v>
      </c>
      <c r="L14" s="30">
        <f t="shared" si="11"/>
        <v>1</v>
      </c>
      <c r="M14" s="30">
        <f>F14/C14</f>
        <v>4.7501038341748278E-2</v>
      </c>
      <c r="N14" s="30">
        <f>F14/D14</f>
        <v>0.38153024032922345</v>
      </c>
      <c r="O14" s="30">
        <f>G14/F14</f>
        <v>0.97246320202836134</v>
      </c>
      <c r="P14" s="30">
        <f t="shared" si="4"/>
        <v>0.84472121720022886</v>
      </c>
    </row>
    <row r="15" spans="1:18" ht="15" customHeight="1" x14ac:dyDescent="0.25">
      <c r="A15" s="25">
        <v>6</v>
      </c>
      <c r="B15" s="25" t="s">
        <v>212</v>
      </c>
      <c r="C15" s="27"/>
      <c r="D15" s="24"/>
      <c r="E15" s="26">
        <v>5</v>
      </c>
      <c r="F15" s="27">
        <v>961654.41</v>
      </c>
      <c r="G15" s="27">
        <v>949268.00000000012</v>
      </c>
      <c r="H15" s="27">
        <v>943112.32000000007</v>
      </c>
      <c r="I15" s="31">
        <f t="shared" ref="I15:I26" si="12">E15/$E$14</f>
        <v>1.3812154696132596E-2</v>
      </c>
      <c r="J15" s="31">
        <f t="shared" ref="J15:J26" si="13">F15/$F$14</f>
        <v>2.2624052978694707E-2</v>
      </c>
      <c r="K15" s="31">
        <f t="shared" ref="K15:K26" si="14">G15/$G$14</f>
        <v>2.2965031523744753E-2</v>
      </c>
      <c r="L15" s="31">
        <f t="shared" ref="L15:L26" si="15">H15/$H$14</f>
        <v>2.6266451006667968E-2</v>
      </c>
      <c r="M15" s="30"/>
      <c r="N15" s="30"/>
      <c r="O15" s="31">
        <f t="shared" ref="O15" si="16">G15/F15</f>
        <v>0.98711968679060091</v>
      </c>
      <c r="P15" s="31">
        <f t="shared" si="4"/>
        <v>0.98071855148046383</v>
      </c>
    </row>
    <row r="16" spans="1:18" ht="15" customHeight="1" x14ac:dyDescent="0.25">
      <c r="A16" s="25">
        <v>6</v>
      </c>
      <c r="B16" s="25" t="s">
        <v>208</v>
      </c>
      <c r="C16" s="27"/>
      <c r="D16" s="24"/>
      <c r="E16" s="26">
        <v>15</v>
      </c>
      <c r="F16" s="27">
        <v>1321410.96</v>
      </c>
      <c r="G16" s="27">
        <v>1321410.96</v>
      </c>
      <c r="H16" s="27">
        <v>1321012.96</v>
      </c>
      <c r="I16" s="31">
        <f t="shared" si="12"/>
        <v>4.1436464088397788E-2</v>
      </c>
      <c r="J16" s="31">
        <f t="shared" si="13"/>
        <v>3.108774966847792E-2</v>
      </c>
      <c r="K16" s="31">
        <f t="shared" si="14"/>
        <v>3.196804732933356E-2</v>
      </c>
      <c r="L16" s="31">
        <f t="shared" si="15"/>
        <v>3.6791293525900957E-2</v>
      </c>
      <c r="M16" s="30"/>
      <c r="N16" s="30"/>
      <c r="O16" s="31">
        <f t="shared" ref="O16:O26" si="17">G16/F16</f>
        <v>1</v>
      </c>
      <c r="P16" s="31">
        <f t="shared" ref="P16:P26" si="18">H16/F16</f>
        <v>0.99969880679663803</v>
      </c>
    </row>
    <row r="17" spans="1:16" x14ac:dyDescent="0.25">
      <c r="A17" s="25">
        <v>6</v>
      </c>
      <c r="B17" s="25" t="s">
        <v>197</v>
      </c>
      <c r="C17" s="27"/>
      <c r="D17" s="24"/>
      <c r="E17" s="26">
        <v>15</v>
      </c>
      <c r="F17" s="27">
        <v>5449727.8299999991</v>
      </c>
      <c r="G17" s="27">
        <v>5272779.209999999</v>
      </c>
      <c r="H17" s="27">
        <v>5265242.2899999991</v>
      </c>
      <c r="I17" s="31">
        <f t="shared" si="12"/>
        <v>4.1436464088397788E-2</v>
      </c>
      <c r="J17" s="31">
        <f t="shared" si="13"/>
        <v>0.1282112678559722</v>
      </c>
      <c r="K17" s="31">
        <f t="shared" si="14"/>
        <v>0.12756096357972238</v>
      </c>
      <c r="L17" s="31">
        <f t="shared" si="15"/>
        <v>0.14664131272139594</v>
      </c>
      <c r="M17" s="30"/>
      <c r="N17" s="30"/>
      <c r="O17" s="31">
        <f t="shared" si="17"/>
        <v>0.96753074180587106</v>
      </c>
      <c r="P17" s="31">
        <f t="shared" si="18"/>
        <v>0.96614775163918598</v>
      </c>
    </row>
    <row r="18" spans="1:16" x14ac:dyDescent="0.25">
      <c r="A18" s="25">
        <v>6</v>
      </c>
      <c r="B18" s="25" t="s">
        <v>198</v>
      </c>
      <c r="C18" s="27"/>
      <c r="D18" s="24"/>
      <c r="E18" s="26">
        <v>8</v>
      </c>
      <c r="F18" s="27">
        <v>1336091.7000000002</v>
      </c>
      <c r="G18" s="27">
        <v>1314858.2999999998</v>
      </c>
      <c r="H18" s="27">
        <v>1314858.2999999998</v>
      </c>
      <c r="I18" s="31">
        <f t="shared" si="12"/>
        <v>2.2099447513812154E-2</v>
      </c>
      <c r="J18" s="31">
        <f t="shared" si="13"/>
        <v>3.1433131373249018E-2</v>
      </c>
      <c r="K18" s="31">
        <f t="shared" si="14"/>
        <v>3.1809523031174999E-2</v>
      </c>
      <c r="L18" s="31">
        <f t="shared" si="15"/>
        <v>3.6619881201064922E-2</v>
      </c>
      <c r="M18" s="30"/>
      <c r="N18" s="30"/>
      <c r="O18" s="31">
        <f t="shared" si="17"/>
        <v>0.98410782732951607</v>
      </c>
      <c r="P18" s="31">
        <f t="shared" si="18"/>
        <v>0.98410782732951607</v>
      </c>
    </row>
    <row r="19" spans="1:16" x14ac:dyDescent="0.25">
      <c r="A19" s="25">
        <v>6</v>
      </c>
      <c r="B19" s="25" t="s">
        <v>191</v>
      </c>
      <c r="C19" s="27"/>
      <c r="D19" s="24"/>
      <c r="E19" s="26">
        <v>7</v>
      </c>
      <c r="F19" s="27">
        <v>801613.45</v>
      </c>
      <c r="G19" s="27">
        <v>798675.04999999993</v>
      </c>
      <c r="H19" s="27">
        <v>634152.77</v>
      </c>
      <c r="I19" s="31">
        <f t="shared" si="12"/>
        <v>1.9337016574585635E-2</v>
      </c>
      <c r="J19" s="31">
        <f t="shared" si="13"/>
        <v>1.8858900840723267E-2</v>
      </c>
      <c r="K19" s="31">
        <f t="shared" si="14"/>
        <v>1.9321832928612795E-2</v>
      </c>
      <c r="L19" s="31">
        <f t="shared" si="15"/>
        <v>1.7661674342190525E-2</v>
      </c>
      <c r="M19" s="30"/>
      <c r="N19" s="30"/>
      <c r="O19" s="31">
        <f t="shared" si="17"/>
        <v>0.9963343928423356</v>
      </c>
      <c r="P19" s="31">
        <f t="shared" si="18"/>
        <v>0.79109547126485968</v>
      </c>
    </row>
    <row r="20" spans="1:16" x14ac:dyDescent="0.25">
      <c r="A20" s="25">
        <v>6</v>
      </c>
      <c r="B20" s="25" t="s">
        <v>201</v>
      </c>
      <c r="C20" s="27"/>
      <c r="D20" s="24"/>
      <c r="E20" s="26">
        <v>48</v>
      </c>
      <c r="F20" s="27">
        <v>11423862.850000001</v>
      </c>
      <c r="G20" s="27">
        <v>10962554.83</v>
      </c>
      <c r="H20" s="27">
        <v>10584904.169999998</v>
      </c>
      <c r="I20" s="31">
        <f t="shared" si="12"/>
        <v>0.13259668508287292</v>
      </c>
      <c r="J20" s="31">
        <f t="shared" si="13"/>
        <v>0.26875983269264297</v>
      </c>
      <c r="K20" s="31">
        <f t="shared" si="14"/>
        <v>0.26521005369582695</v>
      </c>
      <c r="L20" s="31">
        <f t="shared" si="15"/>
        <v>0.29479825562196071</v>
      </c>
      <c r="M20" s="30"/>
      <c r="N20" s="30"/>
      <c r="O20" s="31">
        <f t="shared" si="17"/>
        <v>0.95961891121618281</v>
      </c>
      <c r="P20" s="31">
        <f t="shared" si="18"/>
        <v>0.92656085852781367</v>
      </c>
    </row>
    <row r="21" spans="1:16" x14ac:dyDescent="0.25">
      <c r="A21" s="25">
        <v>6</v>
      </c>
      <c r="B21" s="25" t="s">
        <v>194</v>
      </c>
      <c r="C21" s="27"/>
      <c r="D21" s="24"/>
      <c r="E21" s="26">
        <v>200</v>
      </c>
      <c r="F21" s="27">
        <v>4515677.2</v>
      </c>
      <c r="G21" s="27">
        <v>4469918.4800000004</v>
      </c>
      <c r="H21" s="27">
        <v>3625693.3099999996</v>
      </c>
      <c r="I21" s="31">
        <f t="shared" si="12"/>
        <v>0.5524861878453039</v>
      </c>
      <c r="J21" s="31">
        <f t="shared" si="13"/>
        <v>0.10623662632346663</v>
      </c>
      <c r="K21" s="31">
        <f t="shared" si="14"/>
        <v>0.10813786918106291</v>
      </c>
      <c r="L21" s="31">
        <f t="shared" si="15"/>
        <v>0.10097852999345699</v>
      </c>
      <c r="M21" s="30"/>
      <c r="N21" s="30"/>
      <c r="O21" s="31">
        <f t="shared" si="17"/>
        <v>0.98986669817762885</v>
      </c>
      <c r="P21" s="31">
        <f t="shared" si="18"/>
        <v>0.80291242031206289</v>
      </c>
    </row>
    <row r="22" spans="1:16" x14ac:dyDescent="0.25">
      <c r="A22" s="25">
        <v>6</v>
      </c>
      <c r="B22" s="25" t="s">
        <v>199</v>
      </c>
      <c r="C22" s="27"/>
      <c r="D22" s="24"/>
      <c r="E22" s="26">
        <v>7</v>
      </c>
      <c r="F22" s="27">
        <v>1346453.62</v>
      </c>
      <c r="G22" s="27">
        <v>1094510.03</v>
      </c>
      <c r="H22" s="27">
        <v>635985.21</v>
      </c>
      <c r="I22" s="31">
        <f t="shared" si="12"/>
        <v>1.9337016574585635E-2</v>
      </c>
      <c r="J22" s="31">
        <f t="shared" si="13"/>
        <v>3.1676907749256064E-2</v>
      </c>
      <c r="K22" s="31">
        <f t="shared" si="14"/>
        <v>2.647877874531198E-2</v>
      </c>
      <c r="L22" s="31">
        <f t="shared" si="15"/>
        <v>1.7712709297902543E-2</v>
      </c>
      <c r="M22" s="30"/>
      <c r="N22" s="30"/>
      <c r="O22" s="31">
        <f t="shared" si="17"/>
        <v>0.8128835733680897</v>
      </c>
      <c r="P22" s="31">
        <f t="shared" si="18"/>
        <v>0.4723409707940775</v>
      </c>
    </row>
    <row r="23" spans="1:16" x14ac:dyDescent="0.25">
      <c r="A23" s="25">
        <v>6</v>
      </c>
      <c r="B23" s="25" t="s">
        <v>204</v>
      </c>
      <c r="C23" s="27"/>
      <c r="D23" s="24"/>
      <c r="E23" s="26">
        <v>8</v>
      </c>
      <c r="F23" s="27">
        <v>4593430.3999999994</v>
      </c>
      <c r="G23" s="27">
        <v>4565442.5200000005</v>
      </c>
      <c r="H23" s="27">
        <v>2879611.6999999997</v>
      </c>
      <c r="I23" s="31">
        <f t="shared" si="12"/>
        <v>2.2099447513812154E-2</v>
      </c>
      <c r="J23" s="31">
        <f t="shared" si="13"/>
        <v>0.10806586195923211</v>
      </c>
      <c r="K23" s="31">
        <f t="shared" si="14"/>
        <v>0.11044882097747388</v>
      </c>
      <c r="L23" s="31">
        <f t="shared" si="15"/>
        <v>8.0199545729906119E-2</v>
      </c>
      <c r="M23" s="30"/>
      <c r="N23" s="30"/>
      <c r="O23" s="31">
        <f t="shared" si="17"/>
        <v>0.99390697636346048</v>
      </c>
      <c r="P23" s="31">
        <f t="shared" si="18"/>
        <v>0.626897862651843</v>
      </c>
    </row>
    <row r="24" spans="1:16" x14ac:dyDescent="0.25">
      <c r="A24" s="25">
        <v>6</v>
      </c>
      <c r="B24" s="25" t="s">
        <v>215</v>
      </c>
      <c r="C24" s="27"/>
      <c r="D24" s="24"/>
      <c r="E24" s="26">
        <v>11</v>
      </c>
      <c r="F24" s="27">
        <v>2247640.06</v>
      </c>
      <c r="G24" s="27">
        <v>2205461.16</v>
      </c>
      <c r="H24" s="27">
        <v>1963378.2400000002</v>
      </c>
      <c r="I24" s="31">
        <f t="shared" si="12"/>
        <v>3.0386740331491711E-2</v>
      </c>
      <c r="J24" s="31">
        <f t="shared" si="13"/>
        <v>5.2878380492714164E-2</v>
      </c>
      <c r="K24" s="31">
        <f t="shared" si="14"/>
        <v>5.3355306471717857E-2</v>
      </c>
      <c r="L24" s="31">
        <f t="shared" si="15"/>
        <v>5.4681693001866406E-2</v>
      </c>
      <c r="M24" s="30"/>
      <c r="N24" s="30"/>
      <c r="O24" s="31">
        <f t="shared" si="17"/>
        <v>0.98123413941999238</v>
      </c>
      <c r="P24" s="31">
        <f t="shared" si="18"/>
        <v>0.87352876243004862</v>
      </c>
    </row>
    <row r="25" spans="1:16" x14ac:dyDescent="0.25">
      <c r="A25" s="25">
        <v>6</v>
      </c>
      <c r="B25" s="25" t="s">
        <v>206</v>
      </c>
      <c r="C25" s="27"/>
      <c r="D25" s="24"/>
      <c r="E25" s="26">
        <v>19</v>
      </c>
      <c r="F25" s="27">
        <v>5824712.0800000019</v>
      </c>
      <c r="G25" s="27">
        <v>5715711.5600000005</v>
      </c>
      <c r="H25" s="27">
        <v>5119132.8100000005</v>
      </c>
      <c r="I25" s="31">
        <f t="shared" si="12"/>
        <v>5.2486187845303865E-2</v>
      </c>
      <c r="J25" s="31">
        <f t="shared" si="13"/>
        <v>0.13703321412893335</v>
      </c>
      <c r="K25" s="31">
        <f t="shared" si="14"/>
        <v>0.13827654166792969</v>
      </c>
      <c r="L25" s="31">
        <f t="shared" si="15"/>
        <v>0.14257204396448933</v>
      </c>
      <c r="M25" s="30"/>
      <c r="N25" s="30"/>
      <c r="O25" s="31">
        <f t="shared" si="17"/>
        <v>0.98128653940264776</v>
      </c>
      <c r="P25" s="31">
        <f t="shared" si="18"/>
        <v>0.87886452406416604</v>
      </c>
    </row>
    <row r="26" spans="1:16" x14ac:dyDescent="0.25">
      <c r="A26" s="25">
        <v>6</v>
      </c>
      <c r="B26" s="25" t="s">
        <v>207</v>
      </c>
      <c r="C26" s="27"/>
      <c r="D26" s="24"/>
      <c r="E26" s="26">
        <v>19</v>
      </c>
      <c r="F26" s="27">
        <v>2683566.9400000004</v>
      </c>
      <c r="G26" s="27">
        <v>2664776.6300000004</v>
      </c>
      <c r="H26" s="27">
        <v>1618502.09</v>
      </c>
      <c r="I26" s="31">
        <f t="shared" si="12"/>
        <v>5.2486187845303865E-2</v>
      </c>
      <c r="J26" s="31">
        <f t="shared" si="13"/>
        <v>6.3134073936637641E-2</v>
      </c>
      <c r="K26" s="31">
        <f t="shared" si="14"/>
        <v>6.4467230868088157E-2</v>
      </c>
      <c r="L26" s="31">
        <f t="shared" si="15"/>
        <v>4.507660959319746E-2</v>
      </c>
      <c r="M26" s="30"/>
      <c r="N26" s="30"/>
      <c r="O26" s="31">
        <f t="shared" si="17"/>
        <v>0.99299800958197826</v>
      </c>
      <c r="P26" s="31">
        <f t="shared" si="18"/>
        <v>0.60311597444258269</v>
      </c>
    </row>
    <row r="27" spans="1:16" x14ac:dyDescent="0.25">
      <c r="A27" s="22"/>
      <c r="B27" s="22" t="s">
        <v>221</v>
      </c>
      <c r="C27" s="24">
        <v>376696492</v>
      </c>
      <c r="D27" s="24">
        <v>48429429</v>
      </c>
      <c r="E27" s="23">
        <f>SUM(E28:E37)</f>
        <v>901</v>
      </c>
      <c r="F27" s="24">
        <f t="shared" ref="F27:H27" si="19">SUM(F28:F37)</f>
        <v>33697375.069999993</v>
      </c>
      <c r="G27" s="24">
        <f t="shared" si="19"/>
        <v>25040649.979999997</v>
      </c>
      <c r="H27" s="24">
        <f t="shared" si="19"/>
        <v>14629198.200000001</v>
      </c>
      <c r="I27" s="30">
        <f>SUM(I28:I37)</f>
        <v>1</v>
      </c>
      <c r="J27" s="30">
        <f>SUM(J28:J37)</f>
        <v>1</v>
      </c>
      <c r="K27" s="30">
        <f>SUM(K28:K37)</f>
        <v>1</v>
      </c>
      <c r="L27" s="30">
        <f>SUM(L28:L37)</f>
        <v>1</v>
      </c>
      <c r="M27" s="30">
        <f t="shared" ref="M27:M45" si="20">F27/C27</f>
        <v>8.9454974457261457E-2</v>
      </c>
      <c r="N27" s="30">
        <f>F27/D27</f>
        <v>0.69580368312828944</v>
      </c>
      <c r="O27" s="30">
        <f t="shared" ref="O27:O60" si="21">G27/F27</f>
        <v>0.74310387464847727</v>
      </c>
      <c r="P27" s="30">
        <f t="shared" si="4"/>
        <v>0.43413465201994456</v>
      </c>
    </row>
    <row r="28" spans="1:16" x14ac:dyDescent="0.25">
      <c r="A28" s="25">
        <v>7</v>
      </c>
      <c r="B28" s="25" t="s">
        <v>187</v>
      </c>
      <c r="C28" s="27"/>
      <c r="D28" s="24"/>
      <c r="E28" s="26">
        <v>863</v>
      </c>
      <c r="F28" s="27">
        <v>1736556.99</v>
      </c>
      <c r="G28" s="27">
        <v>1736556.99</v>
      </c>
      <c r="H28" s="27">
        <v>1546721.33</v>
      </c>
      <c r="I28" s="31">
        <f t="shared" ref="I28:I37" si="22">E28/$E$27</f>
        <v>0.95782463928967809</v>
      </c>
      <c r="J28" s="31">
        <f t="shared" ref="J28:J37" si="23">F28/$F$27</f>
        <v>5.1533895040567039E-2</v>
      </c>
      <c r="K28" s="31">
        <f t="shared" ref="K28:K37" si="24">G28/$G$27</f>
        <v>6.9349517340284314E-2</v>
      </c>
      <c r="L28" s="31">
        <f t="shared" ref="L28:L37" si="25">H28/$H$27</f>
        <v>0.10572837341146966</v>
      </c>
      <c r="M28" s="30"/>
      <c r="N28" s="30"/>
      <c r="O28" s="31">
        <f t="shared" ref="O28" si="26">G28/F28</f>
        <v>1</v>
      </c>
      <c r="P28" s="31">
        <f t="shared" si="4"/>
        <v>0.89068273538203901</v>
      </c>
    </row>
    <row r="29" spans="1:16" x14ac:dyDescent="0.25">
      <c r="A29" s="25">
        <v>7</v>
      </c>
      <c r="B29" s="25" t="s">
        <v>197</v>
      </c>
      <c r="C29" s="27"/>
      <c r="D29" s="24"/>
      <c r="E29" s="26">
        <v>5</v>
      </c>
      <c r="F29" s="27">
        <v>3451073.29</v>
      </c>
      <c r="G29" s="27">
        <v>3076449.73</v>
      </c>
      <c r="H29" s="27">
        <v>2741720.38</v>
      </c>
      <c r="I29" s="31">
        <f t="shared" si="22"/>
        <v>5.5493895671476137E-3</v>
      </c>
      <c r="J29" s="31">
        <f t="shared" si="23"/>
        <v>0.10241371272483513</v>
      </c>
      <c r="K29" s="31">
        <f t="shared" si="24"/>
        <v>0.12285822182959168</v>
      </c>
      <c r="L29" s="31">
        <f t="shared" si="25"/>
        <v>0.18741426170574405</v>
      </c>
      <c r="M29" s="30"/>
      <c r="N29" s="30"/>
      <c r="O29" s="31">
        <f t="shared" ref="O29:O37" si="27">G29/F29</f>
        <v>0.89144723147852933</v>
      </c>
      <c r="P29" s="31">
        <f t="shared" ref="P29:P37" si="28">H29/F29</f>
        <v>0.79445440580602678</v>
      </c>
    </row>
    <row r="30" spans="1:16" x14ac:dyDescent="0.25">
      <c r="A30" s="25">
        <v>7</v>
      </c>
      <c r="B30" s="25" t="s">
        <v>201</v>
      </c>
      <c r="C30" s="27"/>
      <c r="D30" s="24"/>
      <c r="E30" s="26">
        <v>18</v>
      </c>
      <c r="F30" s="27">
        <v>25405210.729999997</v>
      </c>
      <c r="G30" s="27">
        <v>17619467.949999999</v>
      </c>
      <c r="H30" s="27">
        <v>8589760.1300000008</v>
      </c>
      <c r="I30" s="31">
        <f t="shared" si="22"/>
        <v>1.9977802441731411E-2</v>
      </c>
      <c r="J30" s="31">
        <f t="shared" si="23"/>
        <v>0.75392254373598611</v>
      </c>
      <c r="K30" s="31">
        <f t="shared" si="24"/>
        <v>0.70363460868917915</v>
      </c>
      <c r="L30" s="31">
        <f t="shared" si="25"/>
        <v>0.58716547636903305</v>
      </c>
      <c r="M30" s="30"/>
      <c r="N30" s="30"/>
      <c r="O30" s="31">
        <f t="shared" si="27"/>
        <v>0.69353756350439855</v>
      </c>
      <c r="P30" s="31">
        <f t="shared" si="28"/>
        <v>0.33811017044061348</v>
      </c>
    </row>
    <row r="31" spans="1:16" x14ac:dyDescent="0.25">
      <c r="A31" s="25">
        <v>7</v>
      </c>
      <c r="B31" s="25" t="s">
        <v>194</v>
      </c>
      <c r="C31" s="27"/>
      <c r="D31" s="24"/>
      <c r="E31" s="26">
        <v>1</v>
      </c>
      <c r="F31" s="27">
        <v>81980.2</v>
      </c>
      <c r="G31" s="27">
        <v>81980.2</v>
      </c>
      <c r="H31" s="27">
        <v>65672.31</v>
      </c>
      <c r="I31" s="31">
        <f t="shared" si="22"/>
        <v>1.1098779134295228E-3</v>
      </c>
      <c r="J31" s="31">
        <f t="shared" si="23"/>
        <v>2.4328363805697466E-3</v>
      </c>
      <c r="K31" s="31">
        <f t="shared" si="24"/>
        <v>3.2738846661519451E-3</v>
      </c>
      <c r="L31" s="31">
        <f t="shared" si="25"/>
        <v>4.4891257266580741E-3</v>
      </c>
      <c r="M31" s="30"/>
      <c r="N31" s="30"/>
      <c r="O31" s="31">
        <f t="shared" si="27"/>
        <v>1</v>
      </c>
      <c r="P31" s="31">
        <f t="shared" si="28"/>
        <v>0.80107525963586335</v>
      </c>
    </row>
    <row r="32" spans="1:16" x14ac:dyDescent="0.25">
      <c r="A32" s="25">
        <v>7</v>
      </c>
      <c r="B32" s="25" t="s">
        <v>195</v>
      </c>
      <c r="C32" s="27"/>
      <c r="D32" s="24"/>
      <c r="E32" s="26">
        <v>2</v>
      </c>
      <c r="F32" s="27">
        <v>374309.25</v>
      </c>
      <c r="G32" s="27">
        <v>272107.54000000004</v>
      </c>
      <c r="H32" s="27">
        <v>0</v>
      </c>
      <c r="I32" s="31">
        <f t="shared" si="22"/>
        <v>2.2197558268590455E-3</v>
      </c>
      <c r="J32" s="31">
        <f t="shared" si="23"/>
        <v>1.1107964618087983E-2</v>
      </c>
      <c r="K32" s="31">
        <f t="shared" si="24"/>
        <v>1.0866632464306346E-2</v>
      </c>
      <c r="L32" s="31">
        <f t="shared" si="25"/>
        <v>0</v>
      </c>
      <c r="M32" s="30"/>
      <c r="N32" s="30"/>
      <c r="O32" s="31">
        <f t="shared" si="27"/>
        <v>0.72695916544942463</v>
      </c>
      <c r="P32" s="31">
        <f t="shared" si="28"/>
        <v>0</v>
      </c>
    </row>
    <row r="33" spans="1:16" x14ac:dyDescent="0.25">
      <c r="A33" s="25">
        <v>7</v>
      </c>
      <c r="B33" s="25" t="s">
        <v>202</v>
      </c>
      <c r="C33" s="27"/>
      <c r="D33" s="24"/>
      <c r="E33" s="26">
        <v>5</v>
      </c>
      <c r="F33" s="27">
        <v>985575.30999999994</v>
      </c>
      <c r="G33" s="27">
        <v>591418.27</v>
      </c>
      <c r="H33" s="27">
        <v>583953.97</v>
      </c>
      <c r="I33" s="31">
        <f t="shared" si="22"/>
        <v>5.5493895671476137E-3</v>
      </c>
      <c r="J33" s="31">
        <f t="shared" si="23"/>
        <v>2.924783630631916E-2</v>
      </c>
      <c r="K33" s="31">
        <f t="shared" si="24"/>
        <v>2.3618327418512164E-2</v>
      </c>
      <c r="L33" s="31">
        <f t="shared" si="25"/>
        <v>3.9917018145259657E-2</v>
      </c>
      <c r="M33" s="30"/>
      <c r="N33" s="30"/>
      <c r="O33" s="31">
        <f t="shared" si="27"/>
        <v>0.60007415364331729</v>
      </c>
      <c r="P33" s="31">
        <f t="shared" si="28"/>
        <v>0.59250060758928713</v>
      </c>
    </row>
    <row r="34" spans="1:16" x14ac:dyDescent="0.25">
      <c r="A34" s="25">
        <v>7</v>
      </c>
      <c r="B34" s="25" t="s">
        <v>204</v>
      </c>
      <c r="C34" s="27"/>
      <c r="D34" s="24"/>
      <c r="E34" s="26">
        <v>2</v>
      </c>
      <c r="F34" s="27">
        <v>473831.05</v>
      </c>
      <c r="G34" s="27">
        <v>473831.05</v>
      </c>
      <c r="H34" s="27">
        <v>166670.32999999999</v>
      </c>
      <c r="I34" s="31">
        <f t="shared" si="22"/>
        <v>2.2197558268590455E-3</v>
      </c>
      <c r="J34" s="31">
        <f t="shared" si="23"/>
        <v>1.4061363801058826E-2</v>
      </c>
      <c r="K34" s="31">
        <f t="shared" si="24"/>
        <v>1.8922474072296427E-2</v>
      </c>
      <c r="L34" s="31">
        <f t="shared" si="25"/>
        <v>1.1392991449114414E-2</v>
      </c>
      <c r="M34" s="30"/>
      <c r="N34" s="30"/>
      <c r="O34" s="31">
        <f t="shared" si="27"/>
        <v>1</v>
      </c>
      <c r="P34" s="31">
        <f t="shared" si="28"/>
        <v>0.35175054484082457</v>
      </c>
    </row>
    <row r="35" spans="1:16" x14ac:dyDescent="0.25">
      <c r="A35" s="25">
        <v>7</v>
      </c>
      <c r="B35" s="25" t="s">
        <v>205</v>
      </c>
      <c r="C35" s="27"/>
      <c r="D35" s="24"/>
      <c r="E35" s="26">
        <v>3</v>
      </c>
      <c r="F35" s="27">
        <v>882337.5</v>
      </c>
      <c r="G35" s="27">
        <v>882337.5</v>
      </c>
      <c r="H35" s="27">
        <v>756674.3</v>
      </c>
      <c r="I35" s="31">
        <f t="shared" si="22"/>
        <v>3.3296337402885681E-3</v>
      </c>
      <c r="J35" s="31">
        <f t="shared" si="23"/>
        <v>2.6184161174783168E-2</v>
      </c>
      <c r="K35" s="31">
        <f t="shared" si="24"/>
        <v>3.5236205957302397E-2</v>
      </c>
      <c r="L35" s="31">
        <f t="shared" si="25"/>
        <v>5.1723566094005066E-2</v>
      </c>
      <c r="M35" s="30"/>
      <c r="N35" s="30"/>
      <c r="O35" s="31">
        <f t="shared" si="27"/>
        <v>1</v>
      </c>
      <c r="P35" s="31">
        <f t="shared" si="28"/>
        <v>0.85757921430291706</v>
      </c>
    </row>
    <row r="36" spans="1:16" x14ac:dyDescent="0.25">
      <c r="A36" s="25">
        <v>7</v>
      </c>
      <c r="B36" s="25" t="s">
        <v>215</v>
      </c>
      <c r="C36" s="27"/>
      <c r="D36" s="24"/>
      <c r="E36" s="26">
        <v>1</v>
      </c>
      <c r="F36" s="27">
        <v>105000.75</v>
      </c>
      <c r="G36" s="27">
        <v>105000.75</v>
      </c>
      <c r="H36" s="27">
        <v>0</v>
      </c>
      <c r="I36" s="31">
        <f t="shared" si="22"/>
        <v>1.1098779134295228E-3</v>
      </c>
      <c r="J36" s="31">
        <f t="shared" si="23"/>
        <v>3.1159919661956038E-3</v>
      </c>
      <c r="K36" s="31">
        <f t="shared" si="24"/>
        <v>4.1932118409012649E-3</v>
      </c>
      <c r="L36" s="31">
        <f t="shared" si="25"/>
        <v>0</v>
      </c>
      <c r="M36" s="30"/>
      <c r="N36" s="30"/>
      <c r="O36" s="31">
        <f t="shared" si="27"/>
        <v>1</v>
      </c>
      <c r="P36" s="31">
        <f t="shared" si="28"/>
        <v>0</v>
      </c>
    </row>
    <row r="37" spans="1:16" x14ac:dyDescent="0.25">
      <c r="A37" s="25">
        <v>7</v>
      </c>
      <c r="B37" s="25" t="s">
        <v>206</v>
      </c>
      <c r="C37" s="27"/>
      <c r="D37" s="24"/>
      <c r="E37" s="26">
        <v>1</v>
      </c>
      <c r="F37" s="27">
        <v>201500</v>
      </c>
      <c r="G37" s="27">
        <v>201500</v>
      </c>
      <c r="H37" s="27">
        <v>178025.45</v>
      </c>
      <c r="I37" s="31">
        <f t="shared" si="22"/>
        <v>1.1098779134295228E-3</v>
      </c>
      <c r="J37" s="31">
        <f t="shared" si="23"/>
        <v>5.9796942515973851E-3</v>
      </c>
      <c r="K37" s="31">
        <f t="shared" si="24"/>
        <v>8.0469157214744166E-3</v>
      </c>
      <c r="L37" s="31">
        <f t="shared" si="25"/>
        <v>1.2169187098716045E-2</v>
      </c>
      <c r="M37" s="30"/>
      <c r="N37" s="30"/>
      <c r="O37" s="31">
        <f t="shared" si="27"/>
        <v>1</v>
      </c>
      <c r="P37" s="31">
        <f t="shared" si="28"/>
        <v>0.88350099255583137</v>
      </c>
    </row>
    <row r="38" spans="1:16" x14ac:dyDescent="0.25">
      <c r="A38" s="22"/>
      <c r="B38" s="22" t="s">
        <v>150</v>
      </c>
      <c r="C38" s="24">
        <v>295504762</v>
      </c>
      <c r="D38" s="24">
        <v>56600000</v>
      </c>
      <c r="E38" s="23">
        <f>SUM(E39:E44)</f>
        <v>21</v>
      </c>
      <c r="F38" s="24">
        <f t="shared" ref="F38:H38" si="29">SUM(F39:F44)</f>
        <v>90520314.239999995</v>
      </c>
      <c r="G38" s="24">
        <f t="shared" si="29"/>
        <v>76342027.929999992</v>
      </c>
      <c r="H38" s="24">
        <f t="shared" si="29"/>
        <v>40611775.199999996</v>
      </c>
      <c r="I38" s="30">
        <f t="shared" ref="I38:L38" si="30">SUM(I39:I44)</f>
        <v>1</v>
      </c>
      <c r="J38" s="30">
        <f t="shared" si="30"/>
        <v>1</v>
      </c>
      <c r="K38" s="30">
        <f t="shared" si="30"/>
        <v>1</v>
      </c>
      <c r="L38" s="30">
        <f t="shared" si="30"/>
        <v>1.0000000000000002</v>
      </c>
      <c r="M38" s="30">
        <f t="shared" si="20"/>
        <v>0.30632438417354502</v>
      </c>
      <c r="N38" s="30">
        <f>F38/D38</f>
        <v>1.5992988381625441</v>
      </c>
      <c r="O38" s="30">
        <f t="shared" si="21"/>
        <v>0.84336901137562814</v>
      </c>
      <c r="P38" s="30">
        <f t="shared" si="4"/>
        <v>0.4486481906406603</v>
      </c>
    </row>
    <row r="39" spans="1:16" x14ac:dyDescent="0.25">
      <c r="A39" s="25">
        <v>8</v>
      </c>
      <c r="B39" s="25" t="s">
        <v>208</v>
      </c>
      <c r="C39" s="27"/>
      <c r="D39" s="24"/>
      <c r="E39" s="26">
        <v>1</v>
      </c>
      <c r="F39" s="27">
        <v>347830</v>
      </c>
      <c r="G39" s="27">
        <v>309930</v>
      </c>
      <c r="H39" s="27">
        <v>67725</v>
      </c>
      <c r="I39" s="31">
        <f t="shared" ref="I39:I44" si="31">E39/$E$38</f>
        <v>4.7619047619047616E-2</v>
      </c>
      <c r="J39" s="31">
        <f t="shared" ref="J39:J44" si="32">F39/$F$38</f>
        <v>3.8425628867989224E-3</v>
      </c>
      <c r="K39" s="31">
        <f t="shared" ref="K39:K44" si="33">G39/$G$38</f>
        <v>4.0597559221793658E-3</v>
      </c>
      <c r="L39" s="31">
        <f t="shared" ref="L39:L44" si="34">H39/$H$38</f>
        <v>1.6676197892477255E-3</v>
      </c>
      <c r="M39" s="30"/>
      <c r="N39" s="30"/>
      <c r="O39" s="31">
        <f t="shared" ref="O39" si="35">G39/F39</f>
        <v>0.89103872581433463</v>
      </c>
      <c r="P39" s="31">
        <f t="shared" si="4"/>
        <v>0.19470718454417388</v>
      </c>
    </row>
    <row r="40" spans="1:16" x14ac:dyDescent="0.25">
      <c r="A40" s="25">
        <v>8</v>
      </c>
      <c r="B40" s="25" t="s">
        <v>191</v>
      </c>
      <c r="C40" s="27"/>
      <c r="D40" s="24"/>
      <c r="E40" s="26">
        <v>7</v>
      </c>
      <c r="F40" s="27">
        <v>14258087.07</v>
      </c>
      <c r="G40" s="27">
        <v>13692150.01</v>
      </c>
      <c r="H40" s="27">
        <v>11304785.709999997</v>
      </c>
      <c r="I40" s="31">
        <f t="shared" si="31"/>
        <v>0.33333333333333331</v>
      </c>
      <c r="J40" s="31">
        <f t="shared" si="32"/>
        <v>0.15751256709291778</v>
      </c>
      <c r="K40" s="31">
        <f t="shared" si="33"/>
        <v>0.17935271542111367</v>
      </c>
      <c r="L40" s="31">
        <f t="shared" si="34"/>
        <v>0.27836226449909035</v>
      </c>
      <c r="M40" s="30"/>
      <c r="N40" s="30"/>
      <c r="O40" s="31">
        <f t="shared" ref="O40:O44" si="36">G40/F40</f>
        <v>0.96030764455136686</v>
      </c>
      <c r="P40" s="31">
        <f t="shared" ref="P40:P44" si="37">H40/F40</f>
        <v>0.79286833181051664</v>
      </c>
    </row>
    <row r="41" spans="1:16" x14ac:dyDescent="0.25">
      <c r="A41" s="25">
        <v>8</v>
      </c>
      <c r="B41" s="25" t="s">
        <v>201</v>
      </c>
      <c r="C41" s="27"/>
      <c r="D41" s="24"/>
      <c r="E41" s="26">
        <v>2</v>
      </c>
      <c r="F41" s="27">
        <v>3983525.1500000004</v>
      </c>
      <c r="G41" s="27">
        <v>3449823.91</v>
      </c>
      <c r="H41" s="27">
        <v>1416105.6400000001</v>
      </c>
      <c r="I41" s="31">
        <f t="shared" si="31"/>
        <v>9.5238095238095233E-2</v>
      </c>
      <c r="J41" s="31">
        <f t="shared" si="32"/>
        <v>4.4006974384096002E-2</v>
      </c>
      <c r="K41" s="31">
        <f t="shared" si="33"/>
        <v>4.5189052525081388E-2</v>
      </c>
      <c r="L41" s="31">
        <f t="shared" si="34"/>
        <v>3.4869336122987316E-2</v>
      </c>
      <c r="M41" s="30"/>
      <c r="N41" s="30"/>
      <c r="O41" s="31">
        <f t="shared" si="36"/>
        <v>0.86602287674774681</v>
      </c>
      <c r="P41" s="31">
        <f t="shared" si="37"/>
        <v>0.35549057346857721</v>
      </c>
    </row>
    <row r="42" spans="1:16" x14ac:dyDescent="0.25">
      <c r="A42" s="25">
        <v>8</v>
      </c>
      <c r="B42" s="25" t="s">
        <v>193</v>
      </c>
      <c r="C42" s="27"/>
      <c r="D42" s="24"/>
      <c r="E42" s="26">
        <v>3</v>
      </c>
      <c r="F42" s="27">
        <v>69393573.159999996</v>
      </c>
      <c r="G42" s="27">
        <v>56812619.240000002</v>
      </c>
      <c r="H42" s="27">
        <v>26878690.84</v>
      </c>
      <c r="I42" s="31">
        <f t="shared" si="31"/>
        <v>0.14285714285714285</v>
      </c>
      <c r="J42" s="31">
        <f t="shared" si="32"/>
        <v>0.76660773598304288</v>
      </c>
      <c r="K42" s="31">
        <f t="shared" si="33"/>
        <v>0.74418535609367076</v>
      </c>
      <c r="L42" s="31">
        <f t="shared" si="34"/>
        <v>0.66184476565309081</v>
      </c>
      <c r="M42" s="30"/>
      <c r="N42" s="30"/>
      <c r="O42" s="31">
        <f t="shared" si="36"/>
        <v>0.81870145393735194</v>
      </c>
      <c r="P42" s="31">
        <f t="shared" si="37"/>
        <v>0.38733689037781782</v>
      </c>
    </row>
    <row r="43" spans="1:16" x14ac:dyDescent="0.25">
      <c r="A43" s="25">
        <v>8</v>
      </c>
      <c r="B43" s="25" t="s">
        <v>195</v>
      </c>
      <c r="C43" s="27"/>
      <c r="D43" s="24"/>
      <c r="E43" s="26">
        <v>1</v>
      </c>
      <c r="F43" s="27">
        <v>1812502.86</v>
      </c>
      <c r="G43" s="27">
        <v>1684894.77</v>
      </c>
      <c r="H43" s="27">
        <v>769524.82</v>
      </c>
      <c r="I43" s="31">
        <f t="shared" si="31"/>
        <v>4.7619047619047616E-2</v>
      </c>
      <c r="J43" s="31">
        <f t="shared" si="32"/>
        <v>2.0023161377836596E-2</v>
      </c>
      <c r="K43" s="31">
        <f t="shared" si="33"/>
        <v>2.207034337029826E-2</v>
      </c>
      <c r="L43" s="31">
        <f t="shared" si="34"/>
        <v>1.8948317728302605E-2</v>
      </c>
      <c r="M43" s="30"/>
      <c r="N43" s="30"/>
      <c r="O43" s="31">
        <f t="shared" si="36"/>
        <v>0.92959564764493663</v>
      </c>
      <c r="P43" s="31">
        <f t="shared" si="37"/>
        <v>0.42456474799714244</v>
      </c>
    </row>
    <row r="44" spans="1:16" x14ac:dyDescent="0.25">
      <c r="A44" s="25">
        <v>8</v>
      </c>
      <c r="B44" s="25" t="s">
        <v>207</v>
      </c>
      <c r="C44" s="27"/>
      <c r="D44" s="24"/>
      <c r="E44" s="26">
        <v>7</v>
      </c>
      <c r="F44" s="27">
        <v>724796</v>
      </c>
      <c r="G44" s="27">
        <v>392610</v>
      </c>
      <c r="H44" s="27">
        <v>174943.19</v>
      </c>
      <c r="I44" s="31">
        <f t="shared" si="31"/>
        <v>0.33333333333333331</v>
      </c>
      <c r="J44" s="31">
        <f t="shared" si="32"/>
        <v>8.0069982753077987E-3</v>
      </c>
      <c r="K44" s="31">
        <f t="shared" si="33"/>
        <v>5.142776667656699E-3</v>
      </c>
      <c r="L44" s="31">
        <f t="shared" si="34"/>
        <v>4.3076962072812822E-3</v>
      </c>
      <c r="M44" s="30"/>
      <c r="N44" s="30"/>
      <c r="O44" s="31">
        <f t="shared" si="36"/>
        <v>0.54168345299918874</v>
      </c>
      <c r="P44" s="31">
        <f t="shared" si="37"/>
        <v>0.24136886792973472</v>
      </c>
    </row>
    <row r="45" spans="1:16" x14ac:dyDescent="0.25">
      <c r="A45" s="22"/>
      <c r="B45" s="22" t="s">
        <v>222</v>
      </c>
      <c r="C45" s="24">
        <v>449335884</v>
      </c>
      <c r="D45" s="24">
        <v>127013953</v>
      </c>
      <c r="E45" s="23">
        <f>SUM(E46:E59)</f>
        <v>102</v>
      </c>
      <c r="F45" s="24">
        <f t="shared" ref="F45:H45" si="38">SUM(F46:F59)</f>
        <v>86205441.689999998</v>
      </c>
      <c r="G45" s="24">
        <f t="shared" si="38"/>
        <v>71139284.600000009</v>
      </c>
      <c r="H45" s="24">
        <f t="shared" si="38"/>
        <v>39250680.209999993</v>
      </c>
      <c r="I45" s="30">
        <f t="shared" ref="I45:L45" si="39">SUM(I46:I59)</f>
        <v>1</v>
      </c>
      <c r="J45" s="30">
        <f t="shared" si="39"/>
        <v>1.0000000000000002</v>
      </c>
      <c r="K45" s="30">
        <f t="shared" si="39"/>
        <v>0.99999999999999989</v>
      </c>
      <c r="L45" s="30">
        <f t="shared" si="39"/>
        <v>1.0000000000000002</v>
      </c>
      <c r="M45" s="30">
        <f t="shared" si="20"/>
        <v>0.191850784145252</v>
      </c>
      <c r="N45" s="30">
        <f>F45/D45</f>
        <v>0.67870843835558758</v>
      </c>
      <c r="O45" s="30">
        <f t="shared" si="21"/>
        <v>0.82522962826199764</v>
      </c>
      <c r="P45" s="30">
        <f t="shared" si="4"/>
        <v>0.45531557452194055</v>
      </c>
    </row>
    <row r="46" spans="1:16" x14ac:dyDescent="0.25">
      <c r="A46" s="25">
        <v>9</v>
      </c>
      <c r="B46" s="25" t="s">
        <v>216</v>
      </c>
      <c r="C46" s="27"/>
      <c r="D46" s="24"/>
      <c r="E46" s="26">
        <v>14</v>
      </c>
      <c r="F46" s="27">
        <v>1912799.8199999998</v>
      </c>
      <c r="G46" s="27">
        <v>1912799.8199999998</v>
      </c>
      <c r="H46" s="27">
        <v>149225.27000000002</v>
      </c>
      <c r="I46" s="31">
        <f t="shared" ref="I46:I59" si="40">E46/$E$45</f>
        <v>0.13725490196078433</v>
      </c>
      <c r="J46" s="31">
        <f t="shared" ref="J46:J59" si="41">F46/$F$45</f>
        <v>2.2188852379859545E-2</v>
      </c>
      <c r="K46" s="31">
        <f t="shared" ref="K46:K59" si="42">G46/$G$45</f>
        <v>2.6888094682920097E-2</v>
      </c>
      <c r="L46" s="31">
        <f t="shared" ref="L46:L59" si="43">H46/$H$45</f>
        <v>3.8018518201878584E-3</v>
      </c>
      <c r="M46" s="30"/>
      <c r="N46" s="30"/>
      <c r="O46" s="31">
        <f t="shared" ref="O46" si="44">G46/F46</f>
        <v>1</v>
      </c>
      <c r="P46" s="31">
        <f t="shared" si="4"/>
        <v>7.8014054811025663E-2</v>
      </c>
    </row>
    <row r="47" spans="1:16" x14ac:dyDescent="0.25">
      <c r="A47" s="25">
        <v>9</v>
      </c>
      <c r="B47" s="25" t="s">
        <v>210</v>
      </c>
      <c r="C47" s="27"/>
      <c r="D47" s="24"/>
      <c r="E47" s="26">
        <v>1</v>
      </c>
      <c r="F47" s="27">
        <v>188105</v>
      </c>
      <c r="G47" s="27">
        <v>188105</v>
      </c>
      <c r="H47" s="27">
        <v>83709.89</v>
      </c>
      <c r="I47" s="31">
        <f t="shared" si="40"/>
        <v>9.8039215686274508E-3</v>
      </c>
      <c r="J47" s="31">
        <f t="shared" si="41"/>
        <v>2.1820548252213241E-3</v>
      </c>
      <c r="K47" s="31">
        <f t="shared" si="42"/>
        <v>2.6441789660617415E-3</v>
      </c>
      <c r="L47" s="31">
        <f t="shared" si="43"/>
        <v>2.1326990908726476E-3</v>
      </c>
      <c r="M47" s="30"/>
      <c r="N47" s="30"/>
      <c r="O47" s="31">
        <f t="shared" ref="O47:O59" si="45">G47/F47</f>
        <v>1</v>
      </c>
      <c r="P47" s="31">
        <f t="shared" ref="P47:P59" si="46">H47/F47</f>
        <v>0.44501682570904549</v>
      </c>
    </row>
    <row r="48" spans="1:16" x14ac:dyDescent="0.25">
      <c r="A48" s="25">
        <v>9</v>
      </c>
      <c r="B48" s="25" t="s">
        <v>208</v>
      </c>
      <c r="C48" s="27"/>
      <c r="D48" s="24"/>
      <c r="E48" s="26">
        <v>9</v>
      </c>
      <c r="F48" s="27">
        <v>1543293.77</v>
      </c>
      <c r="G48" s="27">
        <v>1533572.97</v>
      </c>
      <c r="H48" s="27">
        <v>1368285.77</v>
      </c>
      <c r="I48" s="31">
        <f t="shared" si="40"/>
        <v>8.8235294117647065E-2</v>
      </c>
      <c r="J48" s="31">
        <f t="shared" si="41"/>
        <v>1.7902509861845824E-2</v>
      </c>
      <c r="K48" s="31">
        <f t="shared" si="42"/>
        <v>2.1557329099145872E-2</v>
      </c>
      <c r="L48" s="31">
        <f t="shared" si="43"/>
        <v>3.4860179815467213E-2</v>
      </c>
      <c r="M48" s="30"/>
      <c r="N48" s="30"/>
      <c r="O48" s="31">
        <f t="shared" si="45"/>
        <v>0.99370126401793224</v>
      </c>
      <c r="P48" s="31">
        <f t="shared" si="46"/>
        <v>0.88660098070634985</v>
      </c>
    </row>
    <row r="49" spans="1:16" x14ac:dyDescent="0.25">
      <c r="A49" s="25">
        <v>9</v>
      </c>
      <c r="B49" s="25" t="s">
        <v>187</v>
      </c>
      <c r="C49" s="27"/>
      <c r="D49" s="24"/>
      <c r="E49" s="26">
        <v>34</v>
      </c>
      <c r="F49" s="27">
        <v>3569638.6799999997</v>
      </c>
      <c r="G49" s="27">
        <v>3569638.6799999997</v>
      </c>
      <c r="H49" s="27">
        <v>738015.2799999998</v>
      </c>
      <c r="I49" s="31">
        <f t="shared" si="40"/>
        <v>0.33333333333333331</v>
      </c>
      <c r="J49" s="31">
        <f t="shared" si="41"/>
        <v>4.1408507514370578E-2</v>
      </c>
      <c r="K49" s="31">
        <f t="shared" si="42"/>
        <v>5.0178163866438419E-2</v>
      </c>
      <c r="L49" s="31">
        <f t="shared" si="43"/>
        <v>1.8802611217218441E-2</v>
      </c>
      <c r="M49" s="30"/>
      <c r="N49" s="30"/>
      <c r="O49" s="31">
        <f t="shared" si="45"/>
        <v>1</v>
      </c>
      <c r="P49" s="31">
        <f t="shared" si="46"/>
        <v>0.20674789415941669</v>
      </c>
    </row>
    <row r="50" spans="1:16" x14ac:dyDescent="0.25">
      <c r="A50" s="25">
        <v>9</v>
      </c>
      <c r="B50" s="25" t="s">
        <v>197</v>
      </c>
      <c r="C50" s="27"/>
      <c r="D50" s="24"/>
      <c r="E50" s="26">
        <v>3</v>
      </c>
      <c r="F50" s="27">
        <v>4051658.2199999997</v>
      </c>
      <c r="G50" s="27">
        <v>3631243.46</v>
      </c>
      <c r="H50" s="27">
        <v>2296409.5500000003</v>
      </c>
      <c r="I50" s="31">
        <f t="shared" si="40"/>
        <v>2.9411764705882353E-2</v>
      </c>
      <c r="J50" s="31">
        <f t="shared" si="41"/>
        <v>4.7000028543093701E-2</v>
      </c>
      <c r="K50" s="31">
        <f t="shared" si="42"/>
        <v>5.1044137995168978E-2</v>
      </c>
      <c r="L50" s="31">
        <f t="shared" si="43"/>
        <v>5.8506235757283469E-2</v>
      </c>
      <c r="M50" s="30"/>
      <c r="N50" s="30"/>
      <c r="O50" s="31">
        <f t="shared" si="45"/>
        <v>0.89623637109252519</v>
      </c>
      <c r="P50" s="31">
        <f t="shared" si="46"/>
        <v>0.56678264189816097</v>
      </c>
    </row>
    <row r="51" spans="1:16" x14ac:dyDescent="0.25">
      <c r="A51" s="25">
        <v>9</v>
      </c>
      <c r="B51" s="25" t="s">
        <v>190</v>
      </c>
      <c r="C51" s="27"/>
      <c r="D51" s="24"/>
      <c r="E51" s="26">
        <v>3</v>
      </c>
      <c r="F51" s="27">
        <v>6007886.0899999999</v>
      </c>
      <c r="G51" s="27">
        <v>5719001.7999999998</v>
      </c>
      <c r="H51" s="27">
        <v>3943879.39</v>
      </c>
      <c r="I51" s="31">
        <f t="shared" si="40"/>
        <v>2.9411764705882353E-2</v>
      </c>
      <c r="J51" s="31">
        <f t="shared" si="41"/>
        <v>6.9692654804840784E-2</v>
      </c>
      <c r="K51" s="31">
        <f t="shared" si="42"/>
        <v>8.0391612484672068E-2</v>
      </c>
      <c r="L51" s="31">
        <f t="shared" si="43"/>
        <v>0.10047926224206449</v>
      </c>
      <c r="M51" s="30"/>
      <c r="N51" s="30"/>
      <c r="O51" s="31">
        <f t="shared" si="45"/>
        <v>0.95191581769820144</v>
      </c>
      <c r="P51" s="31">
        <f t="shared" si="46"/>
        <v>0.65645042714183688</v>
      </c>
    </row>
    <row r="52" spans="1:16" x14ac:dyDescent="0.25">
      <c r="A52" s="25">
        <v>9</v>
      </c>
      <c r="B52" s="25" t="s">
        <v>191</v>
      </c>
      <c r="C52" s="27"/>
      <c r="D52" s="24"/>
      <c r="E52" s="26">
        <v>8</v>
      </c>
      <c r="F52" s="27">
        <v>19133404.449999999</v>
      </c>
      <c r="G52" s="27">
        <v>8239727.1900000013</v>
      </c>
      <c r="H52" s="27">
        <v>5464006</v>
      </c>
      <c r="I52" s="31">
        <f t="shared" si="40"/>
        <v>7.8431372549019607E-2</v>
      </c>
      <c r="J52" s="31">
        <f t="shared" si="41"/>
        <v>0.22195123735697433</v>
      </c>
      <c r="K52" s="31">
        <f t="shared" si="42"/>
        <v>0.11582527482993553</v>
      </c>
      <c r="L52" s="31">
        <f t="shared" si="43"/>
        <v>0.13920793144899235</v>
      </c>
      <c r="M52" s="30"/>
      <c r="N52" s="30"/>
      <c r="O52" s="31">
        <f t="shared" si="45"/>
        <v>0.43064616187528515</v>
      </c>
      <c r="P52" s="31">
        <f t="shared" si="46"/>
        <v>0.28557416503052074</v>
      </c>
    </row>
    <row r="53" spans="1:16" x14ac:dyDescent="0.25">
      <c r="A53" s="25">
        <v>9</v>
      </c>
      <c r="B53" s="25" t="s">
        <v>192</v>
      </c>
      <c r="C53" s="27"/>
      <c r="D53" s="24"/>
      <c r="E53" s="26">
        <v>1</v>
      </c>
      <c r="F53" s="27">
        <v>3100000</v>
      </c>
      <c r="G53" s="27">
        <v>2749520.14</v>
      </c>
      <c r="H53" s="27">
        <v>2710708.79</v>
      </c>
      <c r="I53" s="31">
        <f t="shared" si="40"/>
        <v>9.8039215686274508E-3</v>
      </c>
      <c r="J53" s="31">
        <f t="shared" si="41"/>
        <v>3.5960606885442198E-2</v>
      </c>
      <c r="K53" s="31">
        <f t="shared" si="42"/>
        <v>3.864981431089623E-2</v>
      </c>
      <c r="L53" s="31">
        <f t="shared" si="43"/>
        <v>6.9061447483128868E-2</v>
      </c>
      <c r="M53" s="30"/>
      <c r="N53" s="30"/>
      <c r="O53" s="31">
        <f t="shared" si="45"/>
        <v>0.88694198064516139</v>
      </c>
      <c r="P53" s="31">
        <f t="shared" si="46"/>
        <v>0.87442219032258062</v>
      </c>
    </row>
    <row r="54" spans="1:16" x14ac:dyDescent="0.25">
      <c r="A54" s="25">
        <v>9</v>
      </c>
      <c r="B54" s="88" t="s">
        <v>201</v>
      </c>
      <c r="C54" s="89"/>
      <c r="D54" s="90"/>
      <c r="E54" s="26">
        <v>8</v>
      </c>
      <c r="F54" s="27">
        <v>24987332.970000003</v>
      </c>
      <c r="G54" s="27">
        <v>23718938.480000004</v>
      </c>
      <c r="H54" s="27">
        <v>11133519.299999999</v>
      </c>
      <c r="I54" s="31">
        <f t="shared" si="40"/>
        <v>7.8431372549019607E-2</v>
      </c>
      <c r="J54" s="31">
        <f t="shared" si="41"/>
        <v>0.28985795420961902</v>
      </c>
      <c r="K54" s="31">
        <f t="shared" si="42"/>
        <v>0.3334154766015176</v>
      </c>
      <c r="L54" s="31">
        <f t="shared" si="43"/>
        <v>0.28365162693826346</v>
      </c>
      <c r="M54" s="30"/>
      <c r="N54" s="30"/>
      <c r="O54" s="31">
        <f t="shared" si="45"/>
        <v>0.9492385005025209</v>
      </c>
      <c r="P54" s="31">
        <f t="shared" si="46"/>
        <v>0.44556653218520736</v>
      </c>
    </row>
    <row r="55" spans="1:16" x14ac:dyDescent="0.25">
      <c r="A55" s="25">
        <v>9</v>
      </c>
      <c r="B55" s="25" t="s">
        <v>217</v>
      </c>
      <c r="C55" s="27"/>
      <c r="D55" s="24"/>
      <c r="E55" s="26">
        <v>1</v>
      </c>
      <c r="F55" s="27">
        <v>5200465.3499999996</v>
      </c>
      <c r="G55" s="27">
        <v>5200465.3499999996</v>
      </c>
      <c r="H55" s="27">
        <v>261682.7</v>
      </c>
      <c r="I55" s="31">
        <f t="shared" si="40"/>
        <v>9.8039215686274508E-3</v>
      </c>
      <c r="J55" s="31">
        <f t="shared" si="41"/>
        <v>6.0326416152488245E-2</v>
      </c>
      <c r="K55" s="31">
        <f t="shared" si="42"/>
        <v>7.3102581495456856E-2</v>
      </c>
      <c r="L55" s="31">
        <f t="shared" si="43"/>
        <v>6.6669596195515221E-3</v>
      </c>
      <c r="M55" s="30"/>
      <c r="N55" s="30"/>
      <c r="O55" s="31">
        <f t="shared" si="45"/>
        <v>1</v>
      </c>
      <c r="P55" s="31">
        <f t="shared" si="46"/>
        <v>5.0319093078853037E-2</v>
      </c>
    </row>
    <row r="56" spans="1:16" x14ac:dyDescent="0.25">
      <c r="A56" s="25">
        <v>9</v>
      </c>
      <c r="B56" s="25" t="s">
        <v>193</v>
      </c>
      <c r="C56" s="27"/>
      <c r="D56" s="24"/>
      <c r="E56" s="26">
        <v>5</v>
      </c>
      <c r="F56" s="27">
        <v>12584299.810000001</v>
      </c>
      <c r="G56" s="27">
        <v>10789714.17</v>
      </c>
      <c r="H56" s="27">
        <v>8175833.25</v>
      </c>
      <c r="I56" s="31">
        <f t="shared" si="40"/>
        <v>4.9019607843137254E-2</v>
      </c>
      <c r="J56" s="31">
        <f t="shared" si="41"/>
        <v>0.14598034141805</v>
      </c>
      <c r="K56" s="31">
        <f t="shared" si="42"/>
        <v>0.15167026532060457</v>
      </c>
      <c r="L56" s="31">
        <f t="shared" si="43"/>
        <v>0.20829787423447052</v>
      </c>
      <c r="M56" s="30"/>
      <c r="N56" s="30"/>
      <c r="O56" s="31">
        <f t="shared" si="45"/>
        <v>0.85739487559141359</v>
      </c>
      <c r="P56" s="31">
        <f t="shared" si="46"/>
        <v>0.64968519293406757</v>
      </c>
    </row>
    <row r="57" spans="1:16" x14ac:dyDescent="0.25">
      <c r="A57" s="25">
        <v>9</v>
      </c>
      <c r="B57" s="25" t="s">
        <v>218</v>
      </c>
      <c r="C57" s="27"/>
      <c r="D57" s="24"/>
      <c r="E57" s="26">
        <v>2</v>
      </c>
      <c r="F57" s="27">
        <v>2746010.2199999997</v>
      </c>
      <c r="G57" s="27">
        <v>2706010.23</v>
      </c>
      <c r="H57" s="27">
        <v>2555230.94</v>
      </c>
      <c r="I57" s="31">
        <f t="shared" si="40"/>
        <v>1.9607843137254902E-2</v>
      </c>
      <c r="J57" s="31">
        <f t="shared" si="41"/>
        <v>3.1854256137040855E-2</v>
      </c>
      <c r="K57" s="31">
        <f t="shared" si="42"/>
        <v>3.8038198517391326E-2</v>
      </c>
      <c r="L57" s="31">
        <f t="shared" si="43"/>
        <v>6.5100297022343004E-2</v>
      </c>
      <c r="M57" s="30"/>
      <c r="N57" s="30"/>
      <c r="O57" s="31">
        <f t="shared" si="45"/>
        <v>0.98543341546631247</v>
      </c>
      <c r="P57" s="31">
        <f t="shared" si="46"/>
        <v>0.93052491989632879</v>
      </c>
    </row>
    <row r="58" spans="1:16" x14ac:dyDescent="0.25">
      <c r="A58" s="25">
        <v>9</v>
      </c>
      <c r="B58" s="25" t="s">
        <v>194</v>
      </c>
      <c r="C58" s="27"/>
      <c r="D58" s="24"/>
      <c r="E58" s="26">
        <v>2</v>
      </c>
      <c r="F58" s="27">
        <v>185250.28</v>
      </c>
      <c r="G58" s="27">
        <v>185250.28</v>
      </c>
      <c r="H58" s="27">
        <v>0</v>
      </c>
      <c r="I58" s="31">
        <f t="shared" si="40"/>
        <v>1.9607843137254902E-2</v>
      </c>
      <c r="J58" s="31">
        <f t="shared" si="41"/>
        <v>2.1489395143542245E-3</v>
      </c>
      <c r="K58" s="31">
        <f t="shared" si="42"/>
        <v>2.6040503645998144E-3</v>
      </c>
      <c r="L58" s="31">
        <f t="shared" si="43"/>
        <v>0</v>
      </c>
      <c r="M58" s="30"/>
      <c r="N58" s="30"/>
      <c r="O58" s="31">
        <f t="shared" si="45"/>
        <v>1</v>
      </c>
      <c r="P58" s="31">
        <f t="shared" si="46"/>
        <v>0</v>
      </c>
    </row>
    <row r="59" spans="1:16" x14ac:dyDescent="0.25">
      <c r="A59" s="25">
        <v>9</v>
      </c>
      <c r="B59" s="25" t="s">
        <v>199</v>
      </c>
      <c r="C59" s="27"/>
      <c r="D59" s="24"/>
      <c r="E59" s="26">
        <v>11</v>
      </c>
      <c r="F59" s="27">
        <v>995297.03</v>
      </c>
      <c r="G59" s="27">
        <v>995297.03</v>
      </c>
      <c r="H59" s="27">
        <v>370174.08</v>
      </c>
      <c r="I59" s="31">
        <f t="shared" si="40"/>
        <v>0.10784313725490197</v>
      </c>
      <c r="J59" s="31">
        <f t="shared" si="41"/>
        <v>1.154564039679941E-2</v>
      </c>
      <c r="K59" s="31">
        <f t="shared" si="42"/>
        <v>1.3990821465190836E-2</v>
      </c>
      <c r="L59" s="31">
        <f t="shared" si="43"/>
        <v>9.431023310156288E-3</v>
      </c>
      <c r="M59" s="30"/>
      <c r="N59" s="30"/>
      <c r="O59" s="31">
        <f t="shared" si="45"/>
        <v>1</v>
      </c>
      <c r="P59" s="31">
        <f t="shared" si="46"/>
        <v>0.37192322376366382</v>
      </c>
    </row>
    <row r="60" spans="1:16" ht="24.75" x14ac:dyDescent="0.25">
      <c r="A60" s="22"/>
      <c r="B60" s="22" t="s">
        <v>223</v>
      </c>
      <c r="C60" s="24">
        <v>294446136</v>
      </c>
      <c r="D60" s="24">
        <v>78280000</v>
      </c>
      <c r="E60" s="23">
        <f>SUM(E61:E70)</f>
        <v>128</v>
      </c>
      <c r="F60" s="24">
        <f t="shared" ref="F60:H60" si="47">SUM(F61:F70)</f>
        <v>40819069.630000003</v>
      </c>
      <c r="G60" s="24">
        <f t="shared" si="47"/>
        <v>36731364.690000005</v>
      </c>
      <c r="H60" s="24">
        <f t="shared" si="47"/>
        <v>25434074.669999998</v>
      </c>
      <c r="I60" s="30">
        <f t="shared" ref="I60:L60" si="48">SUM(I61:I70)</f>
        <v>1</v>
      </c>
      <c r="J60" s="30">
        <f t="shared" si="48"/>
        <v>0.99999999999999989</v>
      </c>
      <c r="K60" s="30">
        <f t="shared" si="48"/>
        <v>0.99999999999999967</v>
      </c>
      <c r="L60" s="30">
        <f t="shared" si="48"/>
        <v>1</v>
      </c>
      <c r="M60" s="30">
        <f>F60/C60</f>
        <v>0.13863000610067439</v>
      </c>
      <c r="N60" s="30">
        <f>F60/D60</f>
        <v>0.52144953538579464</v>
      </c>
      <c r="O60" s="30">
        <f t="shared" si="21"/>
        <v>0.89985795910949096</v>
      </c>
      <c r="P60" s="30">
        <f t="shared" si="4"/>
        <v>0.62309295387044317</v>
      </c>
    </row>
    <row r="61" spans="1:16" x14ac:dyDescent="0.25">
      <c r="A61" s="25">
        <v>10</v>
      </c>
      <c r="B61" s="25" t="s">
        <v>187</v>
      </c>
      <c r="C61" s="27"/>
      <c r="D61" s="24"/>
      <c r="E61" s="26">
        <v>51</v>
      </c>
      <c r="F61" s="27">
        <v>4157995.42</v>
      </c>
      <c r="G61" s="27">
        <v>4157995.42</v>
      </c>
      <c r="H61" s="27">
        <v>1231546.93</v>
      </c>
      <c r="I61" s="31">
        <f t="shared" ref="I61:I70" si="49">E61/$E$60</f>
        <v>0.3984375</v>
      </c>
      <c r="J61" s="31">
        <f t="shared" ref="J61:J70" si="50">F61/$F$60</f>
        <v>0.10186404192181976</v>
      </c>
      <c r="K61" s="31">
        <f t="shared" ref="K61:K70" si="51">G61/$G$60</f>
        <v>0.1132001344107969</v>
      </c>
      <c r="L61" s="31">
        <f t="shared" ref="L61:L70" si="52">H61/$H$60</f>
        <v>4.8421141558282609E-2</v>
      </c>
      <c r="M61" s="30"/>
      <c r="N61" s="30"/>
      <c r="O61" s="31">
        <f t="shared" ref="O61" si="53">G61/F61</f>
        <v>1</v>
      </c>
      <c r="P61" s="31">
        <f t="shared" si="4"/>
        <v>0.29618765910040373</v>
      </c>
    </row>
    <row r="62" spans="1:16" x14ac:dyDescent="0.25">
      <c r="A62" s="25">
        <v>10</v>
      </c>
      <c r="B62" s="25" t="s">
        <v>188</v>
      </c>
      <c r="C62" s="27"/>
      <c r="D62" s="24"/>
      <c r="E62" s="26">
        <v>36</v>
      </c>
      <c r="F62" s="27">
        <v>3513267.8000000003</v>
      </c>
      <c r="G62" s="27">
        <v>3513267.8000000003</v>
      </c>
      <c r="H62" s="27">
        <v>733472.89</v>
      </c>
      <c r="I62" s="31">
        <f t="shared" si="49"/>
        <v>0.28125</v>
      </c>
      <c r="J62" s="31">
        <f t="shared" si="50"/>
        <v>8.6069276733782327E-2</v>
      </c>
      <c r="K62" s="31">
        <f t="shared" si="51"/>
        <v>9.5647625119588214E-2</v>
      </c>
      <c r="L62" s="31">
        <f t="shared" si="52"/>
        <v>2.8838198342837532E-2</v>
      </c>
      <c r="M62" s="30"/>
      <c r="N62" s="30"/>
      <c r="O62" s="31">
        <f t="shared" ref="O62:O70" si="54">G62/F62</f>
        <v>1</v>
      </c>
      <c r="P62" s="31">
        <f t="shared" ref="P62:P70" si="55">H62/F62</f>
        <v>0.20877226894004491</v>
      </c>
    </row>
    <row r="63" spans="1:16" x14ac:dyDescent="0.25">
      <c r="A63" s="25">
        <v>10</v>
      </c>
      <c r="B63" s="25" t="s">
        <v>189</v>
      </c>
      <c r="C63" s="27"/>
      <c r="D63" s="24"/>
      <c r="E63" s="26">
        <v>13</v>
      </c>
      <c r="F63" s="27">
        <v>9266185.0899999999</v>
      </c>
      <c r="G63" s="27">
        <v>7583638.2199999997</v>
      </c>
      <c r="H63" s="27">
        <v>5927940.0499999998</v>
      </c>
      <c r="I63" s="31">
        <f t="shared" si="49"/>
        <v>0.1015625</v>
      </c>
      <c r="J63" s="31">
        <f t="shared" si="50"/>
        <v>0.2270062785358001</v>
      </c>
      <c r="K63" s="31">
        <f t="shared" si="51"/>
        <v>0.20646219610959951</v>
      </c>
      <c r="L63" s="31">
        <f t="shared" si="52"/>
        <v>0.23307079683115517</v>
      </c>
      <c r="M63" s="30"/>
      <c r="N63" s="30"/>
      <c r="O63" s="31">
        <f t="shared" si="54"/>
        <v>0.81842075744679521</v>
      </c>
      <c r="P63" s="31">
        <f t="shared" si="55"/>
        <v>0.63973900719913201</v>
      </c>
    </row>
    <row r="64" spans="1:16" x14ac:dyDescent="0.25">
      <c r="A64" s="25">
        <v>10</v>
      </c>
      <c r="B64" s="25" t="s">
        <v>190</v>
      </c>
      <c r="C64" s="27"/>
      <c r="D64" s="24"/>
      <c r="E64" s="26">
        <v>2</v>
      </c>
      <c r="F64" s="27">
        <v>10382733.689999999</v>
      </c>
      <c r="G64" s="27">
        <v>10305744.15</v>
      </c>
      <c r="H64" s="27">
        <v>9808547.0600000005</v>
      </c>
      <c r="I64" s="31">
        <f t="shared" si="49"/>
        <v>1.5625E-2</v>
      </c>
      <c r="J64" s="31">
        <f t="shared" si="50"/>
        <v>0.25435988091137685</v>
      </c>
      <c r="K64" s="31">
        <f t="shared" si="51"/>
        <v>0.28057068494396847</v>
      </c>
      <c r="L64" s="31">
        <f t="shared" si="52"/>
        <v>0.38564591742625409</v>
      </c>
      <c r="M64" s="30"/>
      <c r="N64" s="30"/>
      <c r="O64" s="31">
        <f t="shared" si="54"/>
        <v>0.99258484881740239</v>
      </c>
      <c r="P64" s="31">
        <f t="shared" si="55"/>
        <v>0.94469793340139119</v>
      </c>
    </row>
    <row r="65" spans="1:16" x14ac:dyDescent="0.25">
      <c r="A65" s="25">
        <v>10</v>
      </c>
      <c r="B65" s="25" t="s">
        <v>191</v>
      </c>
      <c r="C65" s="27"/>
      <c r="D65" s="24"/>
      <c r="E65" s="26">
        <v>11</v>
      </c>
      <c r="F65" s="27">
        <v>5812020.0300000003</v>
      </c>
      <c r="G65" s="27">
        <v>5613456.8699999992</v>
      </c>
      <c r="H65" s="27">
        <v>4373864.75</v>
      </c>
      <c r="I65" s="31">
        <f t="shared" si="49"/>
        <v>8.59375E-2</v>
      </c>
      <c r="J65" s="31">
        <f t="shared" si="50"/>
        <v>0.1423849216232124</v>
      </c>
      <c r="K65" s="31">
        <f t="shared" si="51"/>
        <v>0.15282462052187906</v>
      </c>
      <c r="L65" s="31">
        <f t="shared" si="52"/>
        <v>0.17196869973646264</v>
      </c>
      <c r="M65" s="30"/>
      <c r="N65" s="30"/>
      <c r="O65" s="31">
        <f t="shared" si="54"/>
        <v>0.96583577500162177</v>
      </c>
      <c r="P65" s="31">
        <f t="shared" si="55"/>
        <v>0.75255500280855014</v>
      </c>
    </row>
    <row r="66" spans="1:16" x14ac:dyDescent="0.25">
      <c r="A66" s="25">
        <v>10</v>
      </c>
      <c r="B66" s="25" t="s">
        <v>192</v>
      </c>
      <c r="C66" s="27"/>
      <c r="D66" s="24"/>
      <c r="E66" s="26">
        <v>1</v>
      </c>
      <c r="F66" s="27">
        <v>99820</v>
      </c>
      <c r="G66" s="27">
        <v>99820</v>
      </c>
      <c r="H66" s="27">
        <v>0</v>
      </c>
      <c r="I66" s="31">
        <f t="shared" si="49"/>
        <v>7.8125E-3</v>
      </c>
      <c r="J66" s="31">
        <f t="shared" si="50"/>
        <v>2.4454256528825247E-3</v>
      </c>
      <c r="K66" s="31">
        <f t="shared" si="51"/>
        <v>2.7175685097040698E-3</v>
      </c>
      <c r="L66" s="31">
        <f t="shared" si="52"/>
        <v>0</v>
      </c>
      <c r="M66" s="30"/>
      <c r="N66" s="30"/>
      <c r="O66" s="31">
        <f t="shared" si="54"/>
        <v>1</v>
      </c>
      <c r="P66" s="31">
        <f t="shared" si="55"/>
        <v>0</v>
      </c>
    </row>
    <row r="67" spans="1:16" x14ac:dyDescent="0.25">
      <c r="A67" s="25">
        <v>10</v>
      </c>
      <c r="B67" s="88" t="s">
        <v>201</v>
      </c>
      <c r="C67" s="89"/>
      <c r="D67" s="90"/>
      <c r="E67" s="26">
        <v>1</v>
      </c>
      <c r="F67" s="27">
        <v>430000</v>
      </c>
      <c r="G67" s="27">
        <v>337326.59</v>
      </c>
      <c r="H67" s="27">
        <v>0</v>
      </c>
      <c r="I67" s="31">
        <f t="shared" si="49"/>
        <v>7.8125E-3</v>
      </c>
      <c r="J67" s="31">
        <f t="shared" si="50"/>
        <v>1.0534292033054355E-2</v>
      </c>
      <c r="K67" s="31">
        <f t="shared" si="51"/>
        <v>9.183611685732878E-3</v>
      </c>
      <c r="L67" s="31">
        <f t="shared" si="52"/>
        <v>0</v>
      </c>
      <c r="M67" s="30"/>
      <c r="N67" s="30"/>
      <c r="O67" s="31">
        <f t="shared" si="54"/>
        <v>0.78448044186046517</v>
      </c>
      <c r="P67" s="31">
        <f t="shared" si="55"/>
        <v>0</v>
      </c>
    </row>
    <row r="68" spans="1:16" x14ac:dyDescent="0.25">
      <c r="A68" s="25">
        <v>10</v>
      </c>
      <c r="B68" s="25" t="s">
        <v>193</v>
      </c>
      <c r="C68" s="27"/>
      <c r="D68" s="24"/>
      <c r="E68" s="26">
        <v>3</v>
      </c>
      <c r="F68" s="27">
        <v>5290150</v>
      </c>
      <c r="G68" s="27">
        <v>3545004.69</v>
      </c>
      <c r="H68" s="27">
        <v>3233515.04</v>
      </c>
      <c r="I68" s="31">
        <f t="shared" si="49"/>
        <v>2.34375E-2</v>
      </c>
      <c r="J68" s="31">
        <f t="shared" si="50"/>
        <v>0.1295999651131686</v>
      </c>
      <c r="K68" s="31">
        <f t="shared" si="51"/>
        <v>9.6511652096746517E-2</v>
      </c>
      <c r="L68" s="31">
        <f t="shared" si="52"/>
        <v>0.12713318970530491</v>
      </c>
      <c r="M68" s="30"/>
      <c r="N68" s="30"/>
      <c r="O68" s="31">
        <f t="shared" si="54"/>
        <v>0.67011421037210661</v>
      </c>
      <c r="P68" s="31">
        <f t="shared" si="55"/>
        <v>0.61123314839843856</v>
      </c>
    </row>
    <row r="69" spans="1:16" x14ac:dyDescent="0.25">
      <c r="A69" s="25">
        <v>10</v>
      </c>
      <c r="B69" s="25" t="s">
        <v>194</v>
      </c>
      <c r="C69" s="27"/>
      <c r="D69" s="24"/>
      <c r="E69" s="26">
        <v>8</v>
      </c>
      <c r="F69" s="27">
        <v>1477647.6</v>
      </c>
      <c r="G69" s="27">
        <v>1256140.6000000001</v>
      </c>
      <c r="H69" s="27">
        <v>0</v>
      </c>
      <c r="I69" s="31">
        <f t="shared" si="49"/>
        <v>6.25E-2</v>
      </c>
      <c r="J69" s="31">
        <f t="shared" si="50"/>
        <v>3.6199933349632299E-2</v>
      </c>
      <c r="K69" s="31">
        <f t="shared" si="51"/>
        <v>3.4198037851340173E-2</v>
      </c>
      <c r="L69" s="31">
        <f t="shared" si="52"/>
        <v>0</v>
      </c>
      <c r="M69" s="30"/>
      <c r="N69" s="30"/>
      <c r="O69" s="31">
        <f t="shared" si="54"/>
        <v>0.8500948399334185</v>
      </c>
      <c r="P69" s="31">
        <f t="shared" si="55"/>
        <v>0</v>
      </c>
    </row>
    <row r="70" spans="1:16" x14ac:dyDescent="0.25">
      <c r="A70" s="25">
        <v>10</v>
      </c>
      <c r="B70" s="25" t="s">
        <v>195</v>
      </c>
      <c r="C70" s="27"/>
      <c r="D70" s="24"/>
      <c r="E70" s="26">
        <v>2</v>
      </c>
      <c r="F70" s="27">
        <v>389250</v>
      </c>
      <c r="G70" s="27">
        <v>318970.34999999998</v>
      </c>
      <c r="H70" s="27">
        <v>125187.95</v>
      </c>
      <c r="I70" s="31">
        <f t="shared" si="49"/>
        <v>1.5625E-2</v>
      </c>
      <c r="J70" s="31">
        <f t="shared" si="50"/>
        <v>9.5359841252707148E-3</v>
      </c>
      <c r="K70" s="31">
        <f t="shared" si="51"/>
        <v>8.6838687506440131E-3</v>
      </c>
      <c r="L70" s="31">
        <f t="shared" si="52"/>
        <v>4.9220563997030998E-3</v>
      </c>
      <c r="M70" s="30"/>
      <c r="N70" s="30"/>
      <c r="O70" s="31">
        <f t="shared" si="54"/>
        <v>0.81944855491329471</v>
      </c>
      <c r="P70" s="31">
        <f t="shared" si="55"/>
        <v>0.32161323057161206</v>
      </c>
    </row>
    <row r="71" spans="1:16" x14ac:dyDescent="0.25">
      <c r="A71" s="22"/>
      <c r="B71" s="22" t="s">
        <v>224</v>
      </c>
      <c r="C71" s="24">
        <v>193228396</v>
      </c>
      <c r="D71" s="24">
        <v>61550000</v>
      </c>
      <c r="E71" s="23">
        <f>SUM(E72:E76)</f>
        <v>7</v>
      </c>
      <c r="F71" s="24">
        <f t="shared" ref="F71:H71" si="56">SUM(F72:F76)</f>
        <v>4137662.9699999997</v>
      </c>
      <c r="G71" s="24">
        <f t="shared" si="56"/>
        <v>1928859.76</v>
      </c>
      <c r="H71" s="24">
        <f t="shared" si="56"/>
        <v>1395409.48</v>
      </c>
      <c r="I71" s="30">
        <f>SUM(I72:I76)</f>
        <v>0.99999999999999989</v>
      </c>
      <c r="J71" s="30">
        <f>SUM(J72:J76)</f>
        <v>1</v>
      </c>
      <c r="K71" s="30">
        <f>SUM(K72:K76)</f>
        <v>1</v>
      </c>
      <c r="L71" s="30">
        <f>SUM(L72:L76)</f>
        <v>1</v>
      </c>
      <c r="M71" s="30">
        <f t="shared" ref="M71:M116" si="57">F71/C71</f>
        <v>2.1413327728498039E-2</v>
      </c>
      <c r="N71" s="30">
        <f>F71/D71</f>
        <v>6.7224418683996742E-2</v>
      </c>
      <c r="O71" s="30">
        <f t="shared" ref="O71:O116" si="58">G71/F71</f>
        <v>0.46617130829290337</v>
      </c>
      <c r="P71" s="30">
        <f t="shared" ref="P71:P117" si="59">H71/F71</f>
        <v>0.33724580520873115</v>
      </c>
    </row>
    <row r="72" spans="1:16" x14ac:dyDescent="0.25">
      <c r="A72" s="25">
        <v>11</v>
      </c>
      <c r="B72" s="25" t="s">
        <v>198</v>
      </c>
      <c r="C72" s="27"/>
      <c r="D72" s="24"/>
      <c r="E72" s="26">
        <v>1</v>
      </c>
      <c r="F72" s="27">
        <v>972318.8</v>
      </c>
      <c r="G72" s="27">
        <v>942618.8</v>
      </c>
      <c r="H72" s="27">
        <v>600000</v>
      </c>
      <c r="I72" s="31">
        <f t="shared" ref="I72" si="60">E72/$E$71</f>
        <v>0.14285714285714285</v>
      </c>
      <c r="J72" s="31">
        <f t="shared" ref="J72" si="61">F72/$F$71</f>
        <v>0.23499226666110026</v>
      </c>
      <c r="K72" s="31">
        <f t="shared" ref="K72" si="62">G72/$G$71</f>
        <v>0.48869224167961284</v>
      </c>
      <c r="L72" s="31">
        <f t="shared" ref="L72" si="63">H72/$H$71</f>
        <v>0.42998131272549472</v>
      </c>
      <c r="M72" s="30"/>
      <c r="N72" s="30"/>
      <c r="O72" s="31">
        <f t="shared" ref="O72" si="64">G72/F72</f>
        <v>0.96945446287781334</v>
      </c>
      <c r="P72" s="31">
        <f t="shared" si="59"/>
        <v>0.61708155802397313</v>
      </c>
    </row>
    <row r="73" spans="1:16" x14ac:dyDescent="0.25">
      <c r="A73" s="25">
        <v>11</v>
      </c>
      <c r="B73" s="25" t="s">
        <v>191</v>
      </c>
      <c r="C73" s="27"/>
      <c r="D73" s="24"/>
      <c r="E73" s="26">
        <v>2</v>
      </c>
      <c r="F73" s="27">
        <v>500198</v>
      </c>
      <c r="G73" s="27">
        <v>500198</v>
      </c>
      <c r="H73" s="27">
        <v>361348.86</v>
      </c>
      <c r="I73" s="31">
        <f t="shared" ref="I73:I76" si="65">E73/$E$71</f>
        <v>0.2857142857142857</v>
      </c>
      <c r="J73" s="31">
        <f t="shared" ref="J73:J76" si="66">F73/$F$71</f>
        <v>0.1208890147957121</v>
      </c>
      <c r="K73" s="31">
        <f t="shared" ref="K73:K76" si="67">G73/$G$71</f>
        <v>0.25932315576949982</v>
      </c>
      <c r="L73" s="31">
        <f t="shared" ref="L73:L76" si="68">H73/$H$71</f>
        <v>0.25895542862443505</v>
      </c>
      <c r="M73" s="30"/>
      <c r="N73" s="30"/>
      <c r="O73" s="31">
        <f t="shared" ref="O73:O76" si="69">G73/F73</f>
        <v>1</v>
      </c>
      <c r="P73" s="31">
        <f t="shared" ref="P73:P76" si="70">H73/F73</f>
        <v>0.72241164498858446</v>
      </c>
    </row>
    <row r="74" spans="1:16" x14ac:dyDescent="0.25">
      <c r="A74" s="25">
        <v>11</v>
      </c>
      <c r="B74" s="25" t="s">
        <v>201</v>
      </c>
      <c r="C74" s="27"/>
      <c r="D74" s="24"/>
      <c r="E74" s="26">
        <v>1</v>
      </c>
      <c r="F74" s="27">
        <v>1215000</v>
      </c>
      <c r="G74" s="27">
        <v>0</v>
      </c>
      <c r="H74" s="27">
        <v>0</v>
      </c>
      <c r="I74" s="31">
        <f t="shared" si="65"/>
        <v>0.14285714285714285</v>
      </c>
      <c r="J74" s="31">
        <f t="shared" si="66"/>
        <v>0.29364402292050384</v>
      </c>
      <c r="K74" s="31">
        <f t="shared" si="67"/>
        <v>0</v>
      </c>
      <c r="L74" s="31">
        <f t="shared" si="68"/>
        <v>0</v>
      </c>
      <c r="M74" s="30"/>
      <c r="N74" s="30"/>
      <c r="O74" s="31">
        <f t="shared" si="69"/>
        <v>0</v>
      </c>
      <c r="P74" s="31">
        <f t="shared" si="70"/>
        <v>0</v>
      </c>
    </row>
    <row r="75" spans="1:16" x14ac:dyDescent="0.25">
      <c r="A75" s="25">
        <v>11</v>
      </c>
      <c r="B75" s="25" t="s">
        <v>193</v>
      </c>
      <c r="C75" s="27"/>
      <c r="D75" s="24"/>
      <c r="E75" s="26">
        <v>1</v>
      </c>
      <c r="F75" s="27">
        <v>700146.17</v>
      </c>
      <c r="G75" s="27">
        <v>486042.96</v>
      </c>
      <c r="H75" s="27">
        <v>434060.62</v>
      </c>
      <c r="I75" s="31">
        <f t="shared" si="65"/>
        <v>0.14285714285714285</v>
      </c>
      <c r="J75" s="31">
        <f t="shared" si="66"/>
        <v>0.16921295307916295</v>
      </c>
      <c r="K75" s="31">
        <f t="shared" si="67"/>
        <v>0.25198460255088739</v>
      </c>
      <c r="L75" s="31">
        <f t="shared" si="68"/>
        <v>0.31106325865007023</v>
      </c>
      <c r="M75" s="30"/>
      <c r="N75" s="30"/>
      <c r="O75" s="31">
        <f t="shared" si="69"/>
        <v>0.69420212639312162</v>
      </c>
      <c r="P75" s="31">
        <f t="shared" si="70"/>
        <v>0.61995714409178293</v>
      </c>
    </row>
    <row r="76" spans="1:16" x14ac:dyDescent="0.25">
      <c r="A76" s="25">
        <v>11</v>
      </c>
      <c r="B76" s="25" t="s">
        <v>199</v>
      </c>
      <c r="C76" s="27"/>
      <c r="D76" s="24"/>
      <c r="E76" s="26">
        <v>2</v>
      </c>
      <c r="F76" s="27">
        <v>750000</v>
      </c>
      <c r="G76" s="27">
        <v>0</v>
      </c>
      <c r="H76" s="27">
        <v>0</v>
      </c>
      <c r="I76" s="31">
        <f t="shared" si="65"/>
        <v>0.2857142857142857</v>
      </c>
      <c r="J76" s="31">
        <f t="shared" si="66"/>
        <v>0.1812617425435209</v>
      </c>
      <c r="K76" s="31">
        <f t="shared" si="67"/>
        <v>0</v>
      </c>
      <c r="L76" s="31">
        <f t="shared" si="68"/>
        <v>0</v>
      </c>
      <c r="M76" s="30"/>
      <c r="N76" s="30"/>
      <c r="O76" s="31">
        <f t="shared" si="69"/>
        <v>0</v>
      </c>
      <c r="P76" s="31">
        <f t="shared" si="70"/>
        <v>0</v>
      </c>
    </row>
    <row r="77" spans="1:16" x14ac:dyDescent="0.25">
      <c r="A77" s="22"/>
      <c r="B77" s="22" t="s">
        <v>225</v>
      </c>
      <c r="C77" s="24">
        <v>254905332</v>
      </c>
      <c r="D77" s="24">
        <v>48685000</v>
      </c>
      <c r="E77" s="23">
        <f>SUM(E78:E89)</f>
        <v>144</v>
      </c>
      <c r="F77" s="24">
        <f t="shared" ref="F77:H77" si="71">SUM(F78:F89)</f>
        <v>39362011.300000004</v>
      </c>
      <c r="G77" s="24">
        <f t="shared" si="71"/>
        <v>36612950.399999999</v>
      </c>
      <c r="H77" s="24">
        <f t="shared" si="71"/>
        <v>16708015.25</v>
      </c>
      <c r="I77" s="30">
        <f>SUM(I78:I89)</f>
        <v>0.99999999999999989</v>
      </c>
      <c r="J77" s="30">
        <f>SUM(J78:J89)</f>
        <v>0.99999999999999989</v>
      </c>
      <c r="K77" s="30">
        <f>SUM(K78:K89)</f>
        <v>1</v>
      </c>
      <c r="L77" s="30">
        <f>SUM(L78:L89)</f>
        <v>1</v>
      </c>
      <c r="M77" s="30">
        <f t="shared" si="57"/>
        <v>0.1544181559136629</v>
      </c>
      <c r="N77" s="30">
        <f>F77/D77</f>
        <v>0.80850387799116785</v>
      </c>
      <c r="O77" s="30">
        <f t="shared" si="58"/>
        <v>0.93015954192361083</v>
      </c>
      <c r="P77" s="30">
        <f t="shared" si="59"/>
        <v>0.42447056687878137</v>
      </c>
    </row>
    <row r="78" spans="1:16" x14ac:dyDescent="0.25">
      <c r="A78" s="25">
        <v>12</v>
      </c>
      <c r="B78" s="25" t="s">
        <v>187</v>
      </c>
      <c r="C78" s="27"/>
      <c r="D78" s="24"/>
      <c r="E78" s="26">
        <v>86</v>
      </c>
      <c r="F78" s="27">
        <v>6183826.3300000019</v>
      </c>
      <c r="G78" s="27">
        <v>6183826.3300000019</v>
      </c>
      <c r="H78" s="27">
        <v>984697.29000000015</v>
      </c>
      <c r="I78" s="31">
        <f t="shared" ref="I78:I89" si="72">E78/$E$77</f>
        <v>0.59722222222222221</v>
      </c>
      <c r="J78" s="31">
        <f t="shared" ref="J78:J89" si="73">F78/$F$77</f>
        <v>0.15710138089412115</v>
      </c>
      <c r="K78" s="31">
        <f t="shared" ref="K78:K89" si="74">G78/$G$77</f>
        <v>0.16889724161645281</v>
      </c>
      <c r="L78" s="31">
        <f t="shared" ref="L78:L89" si="75">H78/$H$77</f>
        <v>5.8935623128546055E-2</v>
      </c>
      <c r="M78" s="30"/>
      <c r="N78" s="30"/>
      <c r="O78" s="31">
        <f t="shared" ref="O78" si="76">G78/F78</f>
        <v>1</v>
      </c>
      <c r="P78" s="31">
        <f t="shared" si="59"/>
        <v>0.15923753958336018</v>
      </c>
    </row>
    <row r="79" spans="1:16" x14ac:dyDescent="0.25">
      <c r="A79" s="25">
        <v>12</v>
      </c>
      <c r="B79" s="25" t="s">
        <v>189</v>
      </c>
      <c r="C79" s="27"/>
      <c r="D79" s="24"/>
      <c r="E79" s="26">
        <v>7</v>
      </c>
      <c r="F79" s="27">
        <v>1290609.72</v>
      </c>
      <c r="G79" s="27">
        <v>1222729.4099999999</v>
      </c>
      <c r="H79" s="27">
        <v>542371.75</v>
      </c>
      <c r="I79" s="31">
        <f t="shared" si="72"/>
        <v>4.8611111111111112E-2</v>
      </c>
      <c r="J79" s="31">
        <f t="shared" si="73"/>
        <v>3.2788205616921813E-2</v>
      </c>
      <c r="K79" s="31">
        <f t="shared" si="74"/>
        <v>3.3396090635733088E-2</v>
      </c>
      <c r="L79" s="31">
        <f t="shared" si="75"/>
        <v>3.2461770107613468E-2</v>
      </c>
      <c r="M79" s="30"/>
      <c r="N79" s="30"/>
      <c r="O79" s="31">
        <f t="shared" ref="O79:O89" si="77">G79/F79</f>
        <v>0.94740446399241429</v>
      </c>
      <c r="P79" s="31">
        <f t="shared" ref="P79:P89" si="78">H79/F79</f>
        <v>0.42024458796110725</v>
      </c>
    </row>
    <row r="80" spans="1:16" x14ac:dyDescent="0.25">
      <c r="A80" s="25">
        <v>12</v>
      </c>
      <c r="B80" s="25" t="s">
        <v>200</v>
      </c>
      <c r="C80" s="27"/>
      <c r="D80" s="24"/>
      <c r="E80" s="26">
        <v>3</v>
      </c>
      <c r="F80" s="27">
        <v>3144330</v>
      </c>
      <c r="G80" s="27">
        <v>3144330</v>
      </c>
      <c r="H80" s="27">
        <v>2003778</v>
      </c>
      <c r="I80" s="31">
        <f t="shared" si="72"/>
        <v>2.0833333333333332E-2</v>
      </c>
      <c r="J80" s="31">
        <f t="shared" si="73"/>
        <v>7.9882350930578577E-2</v>
      </c>
      <c r="K80" s="31">
        <f t="shared" si="74"/>
        <v>8.5880268201494081E-2</v>
      </c>
      <c r="L80" s="31">
        <f t="shared" si="75"/>
        <v>0.1199291459827941</v>
      </c>
      <c r="M80" s="30"/>
      <c r="N80" s="30"/>
      <c r="O80" s="31">
        <f t="shared" si="77"/>
        <v>1</v>
      </c>
      <c r="P80" s="31">
        <f t="shared" si="78"/>
        <v>0.63726708074534166</v>
      </c>
    </row>
    <row r="81" spans="1:16" x14ac:dyDescent="0.25">
      <c r="A81" s="25">
        <v>12</v>
      </c>
      <c r="B81" s="25" t="s">
        <v>190</v>
      </c>
      <c r="C81" s="27"/>
      <c r="D81" s="24"/>
      <c r="E81" s="26">
        <v>5</v>
      </c>
      <c r="F81" s="27">
        <v>1534049.71</v>
      </c>
      <c r="G81" s="27">
        <v>1443172.6800000002</v>
      </c>
      <c r="H81" s="27">
        <v>347232.82</v>
      </c>
      <c r="I81" s="31">
        <f t="shared" si="72"/>
        <v>3.4722222222222224E-2</v>
      </c>
      <c r="J81" s="31">
        <f t="shared" si="73"/>
        <v>3.8972848676561395E-2</v>
      </c>
      <c r="K81" s="31">
        <f t="shared" si="74"/>
        <v>3.9417000384650791E-2</v>
      </c>
      <c r="L81" s="31">
        <f t="shared" si="75"/>
        <v>2.0782409807771754E-2</v>
      </c>
      <c r="M81" s="30"/>
      <c r="N81" s="30"/>
      <c r="O81" s="31">
        <f t="shared" si="77"/>
        <v>0.94076004877312625</v>
      </c>
      <c r="P81" s="31">
        <f t="shared" si="78"/>
        <v>0.22635043554097084</v>
      </c>
    </row>
    <row r="82" spans="1:16" x14ac:dyDescent="0.25">
      <c r="A82" s="25">
        <v>12</v>
      </c>
      <c r="B82" s="25" t="s">
        <v>191</v>
      </c>
      <c r="C82" s="27"/>
      <c r="D82" s="24"/>
      <c r="E82" s="26">
        <v>14</v>
      </c>
      <c r="F82" s="27">
        <v>4290222.9000000004</v>
      </c>
      <c r="G82" s="27">
        <v>3618057.0999999996</v>
      </c>
      <c r="H82" s="27">
        <v>1861777.4100000001</v>
      </c>
      <c r="I82" s="31">
        <f t="shared" si="72"/>
        <v>9.7222222222222224E-2</v>
      </c>
      <c r="J82" s="31">
        <f t="shared" si="73"/>
        <v>0.10899399594451109</v>
      </c>
      <c r="K82" s="31">
        <f t="shared" si="74"/>
        <v>9.8819053380631128E-2</v>
      </c>
      <c r="L82" s="31">
        <f t="shared" si="75"/>
        <v>0.11143019575589627</v>
      </c>
      <c r="M82" s="30"/>
      <c r="N82" s="30"/>
      <c r="O82" s="31">
        <f t="shared" si="77"/>
        <v>0.84332613580520477</v>
      </c>
      <c r="P82" s="31">
        <f t="shared" si="78"/>
        <v>0.43395820063335172</v>
      </c>
    </row>
    <row r="83" spans="1:16" x14ac:dyDescent="0.25">
      <c r="A83" s="25">
        <v>12</v>
      </c>
      <c r="B83" s="25" t="s">
        <v>192</v>
      </c>
      <c r="C83" s="27"/>
      <c r="D83" s="24"/>
      <c r="E83" s="26">
        <v>2</v>
      </c>
      <c r="F83" s="27">
        <v>1664757.47</v>
      </c>
      <c r="G83" s="27">
        <v>1027953.01</v>
      </c>
      <c r="H83" s="27">
        <v>237932.6</v>
      </c>
      <c r="I83" s="31">
        <f t="shared" si="72"/>
        <v>1.3888888888888888E-2</v>
      </c>
      <c r="J83" s="31">
        <f t="shared" si="73"/>
        <v>4.2293506226395494E-2</v>
      </c>
      <c r="K83" s="31">
        <f t="shared" si="74"/>
        <v>2.8076213437308786E-2</v>
      </c>
      <c r="L83" s="31">
        <f t="shared" si="75"/>
        <v>1.4240626216809325E-2</v>
      </c>
      <c r="M83" s="30"/>
      <c r="N83" s="30"/>
      <c r="O83" s="31">
        <f t="shared" si="77"/>
        <v>0.61747913946888611</v>
      </c>
      <c r="P83" s="31">
        <f t="shared" si="78"/>
        <v>0.14292328119122361</v>
      </c>
    </row>
    <row r="84" spans="1:16" x14ac:dyDescent="0.25">
      <c r="A84" s="25">
        <v>12</v>
      </c>
      <c r="B84" s="25" t="s">
        <v>201</v>
      </c>
      <c r="C84" s="27"/>
      <c r="D84" s="24"/>
      <c r="E84" s="26">
        <v>5</v>
      </c>
      <c r="F84" s="27">
        <v>5285244.4499999993</v>
      </c>
      <c r="G84" s="27">
        <v>4889770.16</v>
      </c>
      <c r="H84" s="27">
        <v>3122908.2399999993</v>
      </c>
      <c r="I84" s="31">
        <f t="shared" si="72"/>
        <v>3.4722222222222224E-2</v>
      </c>
      <c r="J84" s="31">
        <f t="shared" si="73"/>
        <v>0.13427272325385464</v>
      </c>
      <c r="K84" s="31">
        <f t="shared" si="74"/>
        <v>0.13355302171987757</v>
      </c>
      <c r="L84" s="31">
        <f t="shared" si="75"/>
        <v>0.18691078463074776</v>
      </c>
      <c r="M84" s="30"/>
      <c r="N84" s="30"/>
      <c r="O84" s="31">
        <f t="shared" si="77"/>
        <v>0.9251738885984736</v>
      </c>
      <c r="P84" s="31">
        <f t="shared" si="78"/>
        <v>0.59087299926117887</v>
      </c>
    </row>
    <row r="85" spans="1:16" x14ac:dyDescent="0.25">
      <c r="A85" s="25">
        <v>12</v>
      </c>
      <c r="B85" s="25" t="s">
        <v>193</v>
      </c>
      <c r="C85" s="27"/>
      <c r="D85" s="24"/>
      <c r="E85" s="26">
        <v>2</v>
      </c>
      <c r="F85" s="27">
        <v>1625000</v>
      </c>
      <c r="G85" s="27">
        <v>1151742.03</v>
      </c>
      <c r="H85" s="27">
        <v>0</v>
      </c>
      <c r="I85" s="31">
        <f t="shared" si="72"/>
        <v>1.3888888888888888E-2</v>
      </c>
      <c r="J85" s="31">
        <f t="shared" si="73"/>
        <v>4.1283459516714277E-2</v>
      </c>
      <c r="K85" s="31">
        <f t="shared" si="74"/>
        <v>3.14572307726394E-2</v>
      </c>
      <c r="L85" s="31">
        <f t="shared" si="75"/>
        <v>0</v>
      </c>
      <c r="M85" s="30"/>
      <c r="N85" s="30"/>
      <c r="O85" s="31">
        <f t="shared" si="77"/>
        <v>0.70876432615384621</v>
      </c>
      <c r="P85" s="31">
        <f t="shared" si="78"/>
        <v>0</v>
      </c>
    </row>
    <row r="86" spans="1:16" x14ac:dyDescent="0.25">
      <c r="A86" s="25">
        <v>12</v>
      </c>
      <c r="B86" s="25" t="s">
        <v>202</v>
      </c>
      <c r="C86" s="27"/>
      <c r="D86" s="24"/>
      <c r="E86" s="26">
        <v>6</v>
      </c>
      <c r="F86" s="27">
        <v>4822367.5200000005</v>
      </c>
      <c r="G86" s="27">
        <v>4616455.45</v>
      </c>
      <c r="H86" s="27">
        <v>2441061.8800000004</v>
      </c>
      <c r="I86" s="31">
        <f t="shared" si="72"/>
        <v>4.1666666666666664E-2</v>
      </c>
      <c r="J86" s="31">
        <f t="shared" si="73"/>
        <v>0.1225132395610079</v>
      </c>
      <c r="K86" s="31">
        <f t="shared" si="74"/>
        <v>0.12608804806946125</v>
      </c>
      <c r="L86" s="31">
        <f t="shared" si="75"/>
        <v>0.14610124802226288</v>
      </c>
      <c r="M86" s="30"/>
      <c r="N86" s="30"/>
      <c r="O86" s="31">
        <f t="shared" si="77"/>
        <v>0.95730062689207884</v>
      </c>
      <c r="P86" s="31">
        <f t="shared" si="78"/>
        <v>0.50619573681932895</v>
      </c>
    </row>
    <row r="87" spans="1:16" x14ac:dyDescent="0.25">
      <c r="A87" s="25">
        <v>12</v>
      </c>
      <c r="B87" s="25" t="s">
        <v>203</v>
      </c>
      <c r="C87" s="27"/>
      <c r="D87" s="24"/>
      <c r="E87" s="26">
        <v>9</v>
      </c>
      <c r="F87" s="27">
        <v>2750000</v>
      </c>
      <c r="G87" s="27">
        <v>2553207.9299999997</v>
      </c>
      <c r="H87" s="27">
        <v>1403117.35</v>
      </c>
      <c r="I87" s="31">
        <f t="shared" si="72"/>
        <v>6.25E-2</v>
      </c>
      <c r="J87" s="31">
        <f t="shared" si="73"/>
        <v>6.9864316105208768E-2</v>
      </c>
      <c r="K87" s="31">
        <f t="shared" si="74"/>
        <v>6.9735104713112658E-2</v>
      </c>
      <c r="L87" s="31">
        <f t="shared" si="75"/>
        <v>8.3978696990954685E-2</v>
      </c>
      <c r="M87" s="30"/>
      <c r="N87" s="30"/>
      <c r="O87" s="31">
        <f t="shared" si="77"/>
        <v>0.9284392472727272</v>
      </c>
      <c r="P87" s="31">
        <f t="shared" si="78"/>
        <v>0.51022449090909094</v>
      </c>
    </row>
    <row r="88" spans="1:16" x14ac:dyDescent="0.25">
      <c r="A88" s="25">
        <v>12</v>
      </c>
      <c r="B88" s="25" t="s">
        <v>204</v>
      </c>
      <c r="C88" s="27"/>
      <c r="D88" s="24"/>
      <c r="E88" s="26">
        <v>3</v>
      </c>
      <c r="F88" s="27">
        <v>1096679.2</v>
      </c>
      <c r="G88" s="27">
        <v>1092884.5</v>
      </c>
      <c r="H88" s="27">
        <v>0</v>
      </c>
      <c r="I88" s="31">
        <f t="shared" si="72"/>
        <v>2.0833333333333332E-2</v>
      </c>
      <c r="J88" s="31">
        <f t="shared" si="73"/>
        <v>2.7861360834475442E-2</v>
      </c>
      <c r="K88" s="31">
        <f t="shared" si="74"/>
        <v>2.9849670350521659E-2</v>
      </c>
      <c r="L88" s="31">
        <f t="shared" si="75"/>
        <v>0</v>
      </c>
      <c r="M88" s="30"/>
      <c r="N88" s="30"/>
      <c r="O88" s="31">
        <f t="shared" si="77"/>
        <v>0.99653982677887942</v>
      </c>
      <c r="P88" s="31">
        <f t="shared" si="78"/>
        <v>0</v>
      </c>
    </row>
    <row r="89" spans="1:16" x14ac:dyDescent="0.25">
      <c r="A89" s="25">
        <v>12</v>
      </c>
      <c r="B89" s="25" t="s">
        <v>207</v>
      </c>
      <c r="C89" s="27"/>
      <c r="D89" s="24"/>
      <c r="E89" s="26">
        <v>2</v>
      </c>
      <c r="F89" s="27">
        <v>5674924</v>
      </c>
      <c r="G89" s="27">
        <v>5668821.7999999998</v>
      </c>
      <c r="H89" s="27">
        <v>3763137.91</v>
      </c>
      <c r="I89" s="31">
        <f t="shared" si="72"/>
        <v>1.3888888888888888E-2</v>
      </c>
      <c r="J89" s="31">
        <f t="shared" si="73"/>
        <v>0.14417261243964938</v>
      </c>
      <c r="K89" s="31">
        <f t="shared" si="74"/>
        <v>0.15483105671811687</v>
      </c>
      <c r="L89" s="31">
        <f t="shared" si="75"/>
        <v>0.22522949935660372</v>
      </c>
      <c r="M89" s="30"/>
      <c r="N89" s="30"/>
      <c r="O89" s="31">
        <f t="shared" si="77"/>
        <v>0.99892470806657496</v>
      </c>
      <c r="P89" s="31">
        <f t="shared" si="78"/>
        <v>0.66311688227014143</v>
      </c>
    </row>
    <row r="90" spans="1:16" x14ac:dyDescent="0.25">
      <c r="A90" s="22"/>
      <c r="B90" s="22" t="s">
        <v>226</v>
      </c>
      <c r="C90" s="24">
        <v>201696536</v>
      </c>
      <c r="D90" s="24">
        <v>42479000</v>
      </c>
      <c r="E90" s="23">
        <f>SUM(E91:E93)</f>
        <v>10</v>
      </c>
      <c r="F90" s="24">
        <f t="shared" ref="F90:H90" si="79">SUM(F91:F93)</f>
        <v>17042492.59</v>
      </c>
      <c r="G90" s="24">
        <f t="shared" si="79"/>
        <v>9083697.9299999997</v>
      </c>
      <c r="H90" s="24">
        <f t="shared" si="79"/>
        <v>4008740.0700000003</v>
      </c>
      <c r="I90" s="30">
        <f>SUM(I91:I93)</f>
        <v>1</v>
      </c>
      <c r="J90" s="30">
        <f t="shared" ref="J90:L90" si="80">SUM(J91:J93)</f>
        <v>1</v>
      </c>
      <c r="K90" s="30">
        <f t="shared" si="80"/>
        <v>1</v>
      </c>
      <c r="L90" s="30">
        <f t="shared" si="80"/>
        <v>1</v>
      </c>
      <c r="M90" s="30">
        <f t="shared" si="57"/>
        <v>8.4495712856466704E-2</v>
      </c>
      <c r="N90" s="30">
        <f>F90/D90</f>
        <v>0.40119806469078839</v>
      </c>
      <c r="O90" s="30">
        <f t="shared" si="58"/>
        <v>0.53300289743590845</v>
      </c>
      <c r="P90" s="30">
        <f t="shared" si="59"/>
        <v>0.23522029121210844</v>
      </c>
    </row>
    <row r="91" spans="1:16" x14ac:dyDescent="0.25">
      <c r="A91" s="25">
        <v>13</v>
      </c>
      <c r="B91" s="88" t="s">
        <v>208</v>
      </c>
      <c r="C91" s="90"/>
      <c r="D91" s="90"/>
      <c r="E91" s="26">
        <v>4</v>
      </c>
      <c r="F91" s="27">
        <v>964306.75</v>
      </c>
      <c r="G91" s="27">
        <v>964306.75</v>
      </c>
      <c r="H91" s="27">
        <v>215642.63</v>
      </c>
      <c r="I91" s="31">
        <f>E91/$E$90</f>
        <v>0.4</v>
      </c>
      <c r="J91" s="31">
        <f>F91/$F$90</f>
        <v>5.6582494896657599E-2</v>
      </c>
      <c r="K91" s="31">
        <f>G91/$G$90</f>
        <v>0.10615794992645688</v>
      </c>
      <c r="L91" s="31">
        <f>H91/$H$90</f>
        <v>5.3793118594491457E-2</v>
      </c>
      <c r="M91" s="30"/>
      <c r="N91" s="30"/>
      <c r="O91" s="31">
        <f t="shared" si="58"/>
        <v>1</v>
      </c>
      <c r="P91" s="31">
        <f t="shared" si="59"/>
        <v>0.22362451574667502</v>
      </c>
    </row>
    <row r="92" spans="1:16" x14ac:dyDescent="0.25">
      <c r="A92" s="25">
        <v>13</v>
      </c>
      <c r="B92" s="88" t="s">
        <v>191</v>
      </c>
      <c r="C92" s="89"/>
      <c r="D92" s="90"/>
      <c r="E92" s="26">
        <v>5</v>
      </c>
      <c r="F92" s="27">
        <v>13836026.51</v>
      </c>
      <c r="G92" s="27">
        <v>6388466.8100000005</v>
      </c>
      <c r="H92" s="27">
        <v>2880119.89</v>
      </c>
      <c r="I92" s="31">
        <f t="shared" ref="I92:I93" si="81">E92/$E$90</f>
        <v>0.5</v>
      </c>
      <c r="J92" s="31">
        <f t="shared" ref="J92:J93" si="82">F92/$F$90</f>
        <v>0.81185462965191757</v>
      </c>
      <c r="K92" s="31">
        <f t="shared" ref="K92:K93" si="83">G92/$G$90</f>
        <v>0.7032892175885026</v>
      </c>
      <c r="L92" s="31">
        <f t="shared" ref="L92:L93" si="84">H92/$H$90</f>
        <v>0.71846012455479558</v>
      </c>
      <c r="M92" s="30"/>
      <c r="N92" s="30"/>
      <c r="O92" s="31">
        <f t="shared" ref="O92:O93" si="85">G92/F92</f>
        <v>0.46172698537276802</v>
      </c>
      <c r="P92" s="31">
        <f t="shared" ref="P92:P93" si="86">H92/F92</f>
        <v>0.2081609115101356</v>
      </c>
    </row>
    <row r="93" spans="1:16" x14ac:dyDescent="0.25">
      <c r="A93" s="25">
        <v>13</v>
      </c>
      <c r="B93" s="88" t="s">
        <v>201</v>
      </c>
      <c r="C93" s="89"/>
      <c r="D93" s="90"/>
      <c r="E93" s="26">
        <v>1</v>
      </c>
      <c r="F93" s="27">
        <v>2242159.33</v>
      </c>
      <c r="G93" s="27">
        <v>1730924.37</v>
      </c>
      <c r="H93" s="27">
        <v>912977.55</v>
      </c>
      <c r="I93" s="31">
        <f t="shared" si="81"/>
        <v>0.1</v>
      </c>
      <c r="J93" s="31">
        <f t="shared" si="82"/>
        <v>0.13156287545142481</v>
      </c>
      <c r="K93" s="31">
        <f t="shared" si="83"/>
        <v>0.19055283248504062</v>
      </c>
      <c r="L93" s="31">
        <f t="shared" si="84"/>
        <v>0.22774675685071294</v>
      </c>
      <c r="M93" s="30"/>
      <c r="N93" s="30"/>
      <c r="O93" s="31">
        <f t="shared" si="85"/>
        <v>0.77198990581994009</v>
      </c>
      <c r="P93" s="31">
        <f t="shared" si="86"/>
        <v>0.4071867408280927</v>
      </c>
    </row>
    <row r="94" spans="1:16" x14ac:dyDescent="0.25">
      <c r="A94" s="22"/>
      <c r="B94" s="22" t="s">
        <v>227</v>
      </c>
      <c r="C94" s="24">
        <v>269341277</v>
      </c>
      <c r="D94" s="24">
        <v>58213700</v>
      </c>
      <c r="E94" s="23">
        <f>SUM(E95:E104)</f>
        <v>30</v>
      </c>
      <c r="F94" s="24">
        <f t="shared" ref="F94:H94" si="87">SUM(F95:F104)</f>
        <v>41068371.740000002</v>
      </c>
      <c r="G94" s="24">
        <f t="shared" si="87"/>
        <v>28609700.010000002</v>
      </c>
      <c r="H94" s="24">
        <f t="shared" si="87"/>
        <v>21980891.949999999</v>
      </c>
      <c r="I94" s="30">
        <f t="shared" ref="I94:L94" si="88">SUM(I95:I104)</f>
        <v>1</v>
      </c>
      <c r="J94" s="30">
        <f t="shared" si="88"/>
        <v>0.99999999999999989</v>
      </c>
      <c r="K94" s="30">
        <f t="shared" si="88"/>
        <v>0.99999999999999989</v>
      </c>
      <c r="L94" s="30">
        <f t="shared" si="88"/>
        <v>1</v>
      </c>
      <c r="M94" s="30">
        <f t="shared" si="57"/>
        <v>0.15247708111222774</v>
      </c>
      <c r="N94" s="30">
        <f>F94/D94</f>
        <v>0.70547606044625233</v>
      </c>
      <c r="O94" s="30">
        <f t="shared" si="58"/>
        <v>0.69663584889913144</v>
      </c>
      <c r="P94" s="30">
        <f t="shared" si="59"/>
        <v>0.53522676986462858</v>
      </c>
    </row>
    <row r="95" spans="1:16" x14ac:dyDescent="0.25">
      <c r="A95" s="25">
        <v>14</v>
      </c>
      <c r="B95" s="25" t="s">
        <v>208</v>
      </c>
      <c r="C95" s="27"/>
      <c r="D95" s="24"/>
      <c r="E95" s="26">
        <v>5</v>
      </c>
      <c r="F95" s="27">
        <v>1692900.8</v>
      </c>
      <c r="G95" s="27">
        <v>1570368.48</v>
      </c>
      <c r="H95" s="27">
        <v>1309950.99</v>
      </c>
      <c r="I95" s="31">
        <f t="shared" ref="I95:I104" si="89">E95/$E$94</f>
        <v>0.16666666666666666</v>
      </c>
      <c r="J95" s="31">
        <f t="shared" ref="J95:J104" si="90">F95/$F$94</f>
        <v>4.1221522263351365E-2</v>
      </c>
      <c r="K95" s="31">
        <f t="shared" ref="K95:K104" si="91">G95/$G$94</f>
        <v>5.4889372466370011E-2</v>
      </c>
      <c r="L95" s="31">
        <f t="shared" ref="L95:L104" si="92">H95/$H$94</f>
        <v>5.9594987909487453E-2</v>
      </c>
      <c r="M95" s="30"/>
      <c r="N95" s="30"/>
      <c r="O95" s="31">
        <f t="shared" ref="O95" si="93">G95/F95</f>
        <v>0.92761990543096207</v>
      </c>
      <c r="P95" s="31">
        <f t="shared" si="59"/>
        <v>0.7737907560797419</v>
      </c>
    </row>
    <row r="96" spans="1:16" x14ac:dyDescent="0.25">
      <c r="A96" s="25">
        <v>14</v>
      </c>
      <c r="B96" s="25" t="s">
        <v>189</v>
      </c>
      <c r="C96" s="27"/>
      <c r="D96" s="24"/>
      <c r="E96" s="26">
        <v>4</v>
      </c>
      <c r="F96" s="27">
        <v>2611621.0999999996</v>
      </c>
      <c r="G96" s="27">
        <v>1622219.8399999999</v>
      </c>
      <c r="H96" s="27">
        <v>1444122.06</v>
      </c>
      <c r="I96" s="31">
        <f t="shared" si="89"/>
        <v>0.13333333333333333</v>
      </c>
      <c r="J96" s="31">
        <f t="shared" si="90"/>
        <v>6.359202932451101E-2</v>
      </c>
      <c r="K96" s="31">
        <f t="shared" si="91"/>
        <v>5.6701742396214651E-2</v>
      </c>
      <c r="L96" s="31">
        <f t="shared" si="92"/>
        <v>6.5698974513179395E-2</v>
      </c>
      <c r="M96" s="30"/>
      <c r="N96" s="30"/>
      <c r="O96" s="31">
        <f t="shared" ref="O96:O104" si="94">G96/F96</f>
        <v>0.62115436270598368</v>
      </c>
      <c r="P96" s="31">
        <f t="shared" ref="P96:P104" si="95">H96/F96</f>
        <v>0.55296002165092029</v>
      </c>
    </row>
    <row r="97" spans="1:16" x14ac:dyDescent="0.25">
      <c r="A97" s="25">
        <v>14</v>
      </c>
      <c r="B97" s="25" t="s">
        <v>198</v>
      </c>
      <c r="C97" s="27"/>
      <c r="D97" s="24"/>
      <c r="E97" s="26">
        <v>1</v>
      </c>
      <c r="F97" s="27">
        <v>213280</v>
      </c>
      <c r="G97" s="27">
        <v>187240</v>
      </c>
      <c r="H97" s="27">
        <v>187240</v>
      </c>
      <c r="I97" s="31">
        <f t="shared" si="89"/>
        <v>3.3333333333333333E-2</v>
      </c>
      <c r="J97" s="31">
        <f t="shared" si="90"/>
        <v>5.1932908699243207E-3</v>
      </c>
      <c r="K97" s="31">
        <f t="shared" si="91"/>
        <v>6.5446334611881166E-3</v>
      </c>
      <c r="L97" s="31">
        <f t="shared" si="92"/>
        <v>8.5183076476566741E-3</v>
      </c>
      <c r="M97" s="30"/>
      <c r="N97" s="30"/>
      <c r="O97" s="31">
        <f t="shared" si="94"/>
        <v>0.87790697674418605</v>
      </c>
      <c r="P97" s="31">
        <f t="shared" si="95"/>
        <v>0.87790697674418605</v>
      </c>
    </row>
    <row r="98" spans="1:16" x14ac:dyDescent="0.25">
      <c r="A98" s="25">
        <v>14</v>
      </c>
      <c r="B98" s="25" t="s">
        <v>209</v>
      </c>
      <c r="C98" s="27"/>
      <c r="D98" s="24"/>
      <c r="E98" s="26">
        <v>1</v>
      </c>
      <c r="F98" s="27">
        <v>5454762.8499999996</v>
      </c>
      <c r="G98" s="27">
        <v>4666668.66</v>
      </c>
      <c r="H98" s="27">
        <v>3493920.54</v>
      </c>
      <c r="I98" s="31">
        <f t="shared" si="89"/>
        <v>3.3333333333333333E-2</v>
      </c>
      <c r="J98" s="31">
        <f t="shared" si="90"/>
        <v>0.13282150274994076</v>
      </c>
      <c r="K98" s="31">
        <f t="shared" si="91"/>
        <v>0.16311491062013411</v>
      </c>
      <c r="L98" s="31">
        <f t="shared" si="92"/>
        <v>0.15895262794374457</v>
      </c>
      <c r="M98" s="30"/>
      <c r="N98" s="30"/>
      <c r="O98" s="31">
        <f t="shared" si="94"/>
        <v>0.855521823464791</v>
      </c>
      <c r="P98" s="31">
        <f t="shared" si="95"/>
        <v>0.64052657027976945</v>
      </c>
    </row>
    <row r="99" spans="1:16" x14ac:dyDescent="0.25">
      <c r="A99" s="25">
        <v>14</v>
      </c>
      <c r="B99" s="25" t="s">
        <v>200</v>
      </c>
      <c r="C99" s="27"/>
      <c r="D99" s="24"/>
      <c r="E99" s="26">
        <v>1</v>
      </c>
      <c r="F99" s="27">
        <v>5692437.7999999998</v>
      </c>
      <c r="G99" s="27">
        <v>1420005.44</v>
      </c>
      <c r="H99" s="27">
        <v>0</v>
      </c>
      <c r="I99" s="31">
        <f t="shared" si="89"/>
        <v>3.3333333333333333E-2</v>
      </c>
      <c r="J99" s="31">
        <f t="shared" si="90"/>
        <v>0.13860880183023297</v>
      </c>
      <c r="K99" s="31">
        <f t="shared" si="91"/>
        <v>4.9633706033396466E-2</v>
      </c>
      <c r="L99" s="31">
        <f t="shared" si="92"/>
        <v>0</v>
      </c>
      <c r="M99" s="30"/>
      <c r="N99" s="30"/>
      <c r="O99" s="31">
        <f t="shared" si="94"/>
        <v>0.2494547134094289</v>
      </c>
      <c r="P99" s="31">
        <f t="shared" si="95"/>
        <v>0</v>
      </c>
    </row>
    <row r="100" spans="1:16" x14ac:dyDescent="0.25">
      <c r="A100" s="25">
        <v>14</v>
      </c>
      <c r="B100" s="25" t="s">
        <v>190</v>
      </c>
      <c r="C100" s="27"/>
      <c r="D100" s="24"/>
      <c r="E100" s="26">
        <v>6</v>
      </c>
      <c r="F100" s="27">
        <v>4082408.41</v>
      </c>
      <c r="G100" s="27">
        <v>2220540.6799999997</v>
      </c>
      <c r="H100" s="27">
        <v>1091518.03</v>
      </c>
      <c r="I100" s="31">
        <f t="shared" si="89"/>
        <v>0.2</v>
      </c>
      <c r="J100" s="31">
        <f t="shared" si="90"/>
        <v>9.9405168430960533E-2</v>
      </c>
      <c r="K100" s="31">
        <f t="shared" si="91"/>
        <v>7.7614958535875939E-2</v>
      </c>
      <c r="L100" s="31">
        <f t="shared" si="92"/>
        <v>4.9657585892459659E-2</v>
      </c>
      <c r="M100" s="30"/>
      <c r="N100" s="30"/>
      <c r="O100" s="31">
        <f t="shared" si="94"/>
        <v>0.54392908719291988</v>
      </c>
      <c r="P100" s="31">
        <f t="shared" si="95"/>
        <v>0.26737110067828807</v>
      </c>
    </row>
    <row r="101" spans="1:16" x14ac:dyDescent="0.25">
      <c r="A101" s="25">
        <v>14</v>
      </c>
      <c r="B101" s="25" t="s">
        <v>191</v>
      </c>
      <c r="C101" s="27"/>
      <c r="D101" s="24"/>
      <c r="E101" s="26">
        <v>1</v>
      </c>
      <c r="F101" s="27">
        <v>2000000</v>
      </c>
      <c r="G101" s="27">
        <v>1395968.03</v>
      </c>
      <c r="H101" s="27">
        <v>949079.34</v>
      </c>
      <c r="I101" s="31">
        <f t="shared" si="89"/>
        <v>3.3333333333333333E-2</v>
      </c>
      <c r="J101" s="31">
        <f t="shared" si="90"/>
        <v>4.8699276724721685E-2</v>
      </c>
      <c r="K101" s="31">
        <f t="shared" si="91"/>
        <v>4.8793522110055845E-2</v>
      </c>
      <c r="L101" s="31">
        <f t="shared" si="92"/>
        <v>4.317747169491E-2</v>
      </c>
      <c r="M101" s="30"/>
      <c r="N101" s="30"/>
      <c r="O101" s="31">
        <f t="shared" si="94"/>
        <v>0.69798401500000007</v>
      </c>
      <c r="P101" s="31">
        <f t="shared" si="95"/>
        <v>0.47453966999999997</v>
      </c>
    </row>
    <row r="102" spans="1:16" x14ac:dyDescent="0.25">
      <c r="A102" s="25">
        <v>14</v>
      </c>
      <c r="B102" s="25" t="s">
        <v>201</v>
      </c>
      <c r="C102" s="27"/>
      <c r="D102" s="24"/>
      <c r="E102" s="26">
        <v>7</v>
      </c>
      <c r="F102" s="27">
        <v>7947496</v>
      </c>
      <c r="G102" s="27">
        <v>5568822.4200000009</v>
      </c>
      <c r="H102" s="27">
        <v>4420962.7300000004</v>
      </c>
      <c r="I102" s="31">
        <f t="shared" si="89"/>
        <v>0.23333333333333334</v>
      </c>
      <c r="J102" s="31">
        <f t="shared" si="90"/>
        <v>0.19351865348630937</v>
      </c>
      <c r="K102" s="31">
        <f t="shared" si="91"/>
        <v>0.19464805356412407</v>
      </c>
      <c r="L102" s="31">
        <f t="shared" si="92"/>
        <v>0.20112754023159649</v>
      </c>
      <c r="M102" s="30"/>
      <c r="N102" s="30"/>
      <c r="O102" s="31">
        <f t="shared" si="94"/>
        <v>0.70070150648707474</v>
      </c>
      <c r="P102" s="31">
        <f t="shared" si="95"/>
        <v>0.55627114879957162</v>
      </c>
    </row>
    <row r="103" spans="1:16" x14ac:dyDescent="0.25">
      <c r="A103" s="25">
        <v>14</v>
      </c>
      <c r="B103" s="25" t="s">
        <v>193</v>
      </c>
      <c r="C103" s="27"/>
      <c r="D103" s="24"/>
      <c r="E103" s="26">
        <v>3</v>
      </c>
      <c r="F103" s="27">
        <v>10974084.780000001</v>
      </c>
      <c r="G103" s="27">
        <v>9597485.7599999998</v>
      </c>
      <c r="H103" s="27">
        <v>8740921.5599999987</v>
      </c>
      <c r="I103" s="31">
        <f t="shared" si="89"/>
        <v>0.1</v>
      </c>
      <c r="J103" s="31">
        <f t="shared" si="90"/>
        <v>0.26721499575088831</v>
      </c>
      <c r="K103" s="31">
        <f t="shared" si="91"/>
        <v>0.33546264926389907</v>
      </c>
      <c r="L103" s="31">
        <f t="shared" si="92"/>
        <v>0.39766000305551746</v>
      </c>
      <c r="M103" s="30"/>
      <c r="N103" s="30"/>
      <c r="O103" s="31">
        <f t="shared" si="94"/>
        <v>0.87455910469100628</v>
      </c>
      <c r="P103" s="31">
        <f t="shared" si="95"/>
        <v>0.79650574378012029</v>
      </c>
    </row>
    <row r="104" spans="1:16" x14ac:dyDescent="0.25">
      <c r="A104" s="25">
        <v>14</v>
      </c>
      <c r="B104" s="25" t="s">
        <v>204</v>
      </c>
      <c r="C104" s="27"/>
      <c r="D104" s="24"/>
      <c r="E104" s="26">
        <v>1</v>
      </c>
      <c r="F104" s="27">
        <v>399380</v>
      </c>
      <c r="G104" s="27">
        <v>360380.7</v>
      </c>
      <c r="H104" s="27">
        <v>343176.7</v>
      </c>
      <c r="I104" s="31">
        <f t="shared" si="89"/>
        <v>3.3333333333333333E-2</v>
      </c>
      <c r="J104" s="31">
        <f t="shared" si="90"/>
        <v>9.7247585691596743E-3</v>
      </c>
      <c r="K104" s="31">
        <f t="shared" si="91"/>
        <v>1.2596451548741703E-2</v>
      </c>
      <c r="L104" s="31">
        <f t="shared" si="92"/>
        <v>1.5612501111448301E-2</v>
      </c>
      <c r="M104" s="30"/>
      <c r="N104" s="30"/>
      <c r="O104" s="31">
        <f t="shared" si="94"/>
        <v>0.90235039310931953</v>
      </c>
      <c r="P104" s="31">
        <f t="shared" si="95"/>
        <v>0.85927362411738195</v>
      </c>
    </row>
    <row r="105" spans="1:16" x14ac:dyDescent="0.25">
      <c r="A105" s="22"/>
      <c r="B105" s="22" t="s">
        <v>228</v>
      </c>
      <c r="C105" s="24">
        <v>394196731</v>
      </c>
      <c r="D105" s="24">
        <v>68783612</v>
      </c>
      <c r="E105" s="23">
        <f>SUM(E106:E115)</f>
        <v>725</v>
      </c>
      <c r="F105" s="24">
        <f t="shared" ref="F105:H105" si="96">SUM(F106:F115)</f>
        <v>31463802.09</v>
      </c>
      <c r="G105" s="24">
        <f t="shared" si="96"/>
        <v>25668943.359999999</v>
      </c>
      <c r="H105" s="24">
        <f t="shared" si="96"/>
        <v>17478491.830000002</v>
      </c>
      <c r="I105" s="30">
        <f t="shared" ref="I105:L105" si="97">SUM(I106:I115)</f>
        <v>0.99999999999999989</v>
      </c>
      <c r="J105" s="30">
        <f t="shared" si="97"/>
        <v>1</v>
      </c>
      <c r="K105" s="30">
        <f t="shared" si="97"/>
        <v>1</v>
      </c>
      <c r="L105" s="30">
        <f t="shared" si="97"/>
        <v>1</v>
      </c>
      <c r="M105" s="30">
        <f t="shared" si="57"/>
        <v>7.9817511449631992E-2</v>
      </c>
      <c r="N105" s="30">
        <f>F105/D105</f>
        <v>0.45743166395507118</v>
      </c>
      <c r="O105" s="30">
        <f t="shared" si="58"/>
        <v>0.81582458746008468</v>
      </c>
      <c r="P105" s="30">
        <f t="shared" si="59"/>
        <v>0.55551111655241159</v>
      </c>
    </row>
    <row r="106" spans="1:16" x14ac:dyDescent="0.25">
      <c r="A106" s="25">
        <v>15</v>
      </c>
      <c r="B106" s="25" t="s">
        <v>210</v>
      </c>
      <c r="C106" s="27"/>
      <c r="D106" s="24"/>
      <c r="E106" s="26">
        <v>683</v>
      </c>
      <c r="F106" s="27">
        <v>7575003.0500000017</v>
      </c>
      <c r="G106" s="27">
        <v>7575003.0500000017</v>
      </c>
      <c r="H106" s="27">
        <v>6152060.5100000026</v>
      </c>
      <c r="I106" s="31">
        <f t="shared" ref="I106" si="98">E106/$E$105</f>
        <v>0.9420689655172414</v>
      </c>
      <c r="J106" s="31">
        <f t="shared" ref="J106" si="99">F106/$F$105</f>
        <v>0.24075294614211712</v>
      </c>
      <c r="K106" s="31">
        <f t="shared" ref="K106" si="100">G106/$G$105</f>
        <v>0.2951038125630116</v>
      </c>
      <c r="L106" s="31">
        <f t="shared" ref="L106" si="101">H106/$H$105</f>
        <v>0.35197891041380552</v>
      </c>
      <c r="M106" s="30"/>
      <c r="N106" s="30"/>
      <c r="O106" s="31">
        <f t="shared" ref="O106" si="102">G106/F106</f>
        <v>1</v>
      </c>
      <c r="P106" s="31">
        <f t="shared" si="59"/>
        <v>0.81215287563481586</v>
      </c>
    </row>
    <row r="107" spans="1:16" x14ac:dyDescent="0.25">
      <c r="A107" s="25">
        <v>15</v>
      </c>
      <c r="B107" s="25" t="s">
        <v>208</v>
      </c>
      <c r="C107" s="27"/>
      <c r="D107" s="24"/>
      <c r="E107" s="26">
        <v>7</v>
      </c>
      <c r="F107" s="27">
        <v>759979</v>
      </c>
      <c r="G107" s="27">
        <v>751217.1</v>
      </c>
      <c r="H107" s="27">
        <v>501867.18000000005</v>
      </c>
      <c r="I107" s="31">
        <f t="shared" ref="I107:I115" si="103">E107/$E$105</f>
        <v>9.655172413793104E-3</v>
      </c>
      <c r="J107" s="31">
        <f t="shared" ref="J107:J115" si="104">F107/$F$105</f>
        <v>2.4154073872767613E-2</v>
      </c>
      <c r="K107" s="31">
        <f t="shared" ref="K107:K115" si="105">G107/$G$105</f>
        <v>2.9265602773919559E-2</v>
      </c>
      <c r="L107" s="31">
        <f t="shared" ref="L107:L115" si="106">H107/$H$105</f>
        <v>2.871341445710994E-2</v>
      </c>
      <c r="M107" s="30"/>
      <c r="N107" s="30"/>
      <c r="O107" s="31">
        <f t="shared" ref="O107:O115" si="107">G107/F107</f>
        <v>0.9884708656423401</v>
      </c>
      <c r="P107" s="31">
        <f t="shared" ref="P107:P115" si="108">H107/F107</f>
        <v>0.66036979969183363</v>
      </c>
    </row>
    <row r="108" spans="1:16" x14ac:dyDescent="0.25">
      <c r="A108" s="25">
        <v>15</v>
      </c>
      <c r="B108" s="25" t="s">
        <v>189</v>
      </c>
      <c r="C108" s="27"/>
      <c r="D108" s="24"/>
      <c r="E108" s="26">
        <v>5</v>
      </c>
      <c r="F108" s="27">
        <v>2537600</v>
      </c>
      <c r="G108" s="27">
        <v>1333767.51</v>
      </c>
      <c r="H108" s="27">
        <v>1054250.72</v>
      </c>
      <c r="I108" s="31">
        <f t="shared" si="103"/>
        <v>6.8965517241379309E-3</v>
      </c>
      <c r="J108" s="31">
        <f t="shared" si="104"/>
        <v>8.0651409919925546E-2</v>
      </c>
      <c r="K108" s="31">
        <f t="shared" si="105"/>
        <v>5.1960358916776229E-2</v>
      </c>
      <c r="L108" s="31">
        <f t="shared" si="106"/>
        <v>6.0317030225141559E-2</v>
      </c>
      <c r="M108" s="30"/>
      <c r="N108" s="30"/>
      <c r="O108" s="31">
        <f t="shared" si="107"/>
        <v>0.52560195066204285</v>
      </c>
      <c r="P108" s="31">
        <f t="shared" si="108"/>
        <v>0.41545189155107187</v>
      </c>
    </row>
    <row r="109" spans="1:16" x14ac:dyDescent="0.25">
      <c r="A109" s="25">
        <v>15</v>
      </c>
      <c r="B109" s="25" t="s">
        <v>211</v>
      </c>
      <c r="C109" s="27"/>
      <c r="D109" s="24"/>
      <c r="E109" s="26">
        <v>7</v>
      </c>
      <c r="F109" s="27">
        <v>3438214.72</v>
      </c>
      <c r="G109" s="27">
        <v>3334662.6</v>
      </c>
      <c r="H109" s="27">
        <v>3121209.45</v>
      </c>
      <c r="I109" s="31">
        <f t="shared" si="103"/>
        <v>9.655172413793104E-3</v>
      </c>
      <c r="J109" s="31">
        <f t="shared" si="104"/>
        <v>0.10927524620722022</v>
      </c>
      <c r="K109" s="31">
        <f t="shared" si="105"/>
        <v>0.1299103961246966</v>
      </c>
      <c r="L109" s="31">
        <f t="shared" si="106"/>
        <v>0.1785743003662805</v>
      </c>
      <c r="M109" s="30"/>
      <c r="N109" s="30"/>
      <c r="O109" s="31">
        <f t="shared" si="107"/>
        <v>0.96988200899797206</v>
      </c>
      <c r="P109" s="31">
        <f t="shared" si="108"/>
        <v>0.90779945529405448</v>
      </c>
    </row>
    <row r="110" spans="1:16" x14ac:dyDescent="0.25">
      <c r="A110" s="25">
        <v>15</v>
      </c>
      <c r="B110" s="25" t="s">
        <v>200</v>
      </c>
      <c r="C110" s="27"/>
      <c r="D110" s="24"/>
      <c r="E110" s="26">
        <v>2</v>
      </c>
      <c r="F110" s="27">
        <v>231970</v>
      </c>
      <c r="G110" s="27">
        <v>215905.96000000002</v>
      </c>
      <c r="H110" s="27">
        <v>91250.73</v>
      </c>
      <c r="I110" s="31">
        <f t="shared" si="103"/>
        <v>2.7586206896551722E-3</v>
      </c>
      <c r="J110" s="31">
        <f t="shared" si="104"/>
        <v>7.3725991326943283E-3</v>
      </c>
      <c r="K110" s="31">
        <f t="shared" si="105"/>
        <v>8.4111744286462144E-3</v>
      </c>
      <c r="L110" s="31">
        <f t="shared" si="106"/>
        <v>5.2207439227323757E-3</v>
      </c>
      <c r="M110" s="30"/>
      <c r="N110" s="30"/>
      <c r="O110" s="31">
        <f t="shared" si="107"/>
        <v>0.93074949346898317</v>
      </c>
      <c r="P110" s="31">
        <f t="shared" si="108"/>
        <v>0.39337297926456005</v>
      </c>
    </row>
    <row r="111" spans="1:16" x14ac:dyDescent="0.25">
      <c r="A111" s="25">
        <v>15</v>
      </c>
      <c r="B111" s="25" t="s">
        <v>190</v>
      </c>
      <c r="C111" s="27"/>
      <c r="D111" s="24"/>
      <c r="E111" s="26">
        <v>4</v>
      </c>
      <c r="F111" s="27">
        <v>2623643.0699999998</v>
      </c>
      <c r="G111" s="27">
        <v>2290595.56</v>
      </c>
      <c r="H111" s="27">
        <v>1822677.99</v>
      </c>
      <c r="I111" s="31">
        <f t="shared" si="103"/>
        <v>5.5172413793103444E-3</v>
      </c>
      <c r="J111" s="31">
        <f t="shared" si="104"/>
        <v>8.3386078468687688E-2</v>
      </c>
      <c r="K111" s="31">
        <f t="shared" si="105"/>
        <v>8.9236067409359854E-2</v>
      </c>
      <c r="L111" s="31">
        <f t="shared" si="106"/>
        <v>0.10428119357938904</v>
      </c>
      <c r="M111" s="30"/>
      <c r="N111" s="30"/>
      <c r="O111" s="31">
        <f t="shared" si="107"/>
        <v>0.8730591391000454</v>
      </c>
      <c r="P111" s="31">
        <f t="shared" si="108"/>
        <v>0.69471263482498025</v>
      </c>
    </row>
    <row r="112" spans="1:16" x14ac:dyDescent="0.25">
      <c r="A112" s="25">
        <v>15</v>
      </c>
      <c r="B112" s="25" t="s">
        <v>191</v>
      </c>
      <c r="C112" s="27"/>
      <c r="D112" s="24"/>
      <c r="E112" s="26">
        <v>11</v>
      </c>
      <c r="F112" s="27">
        <v>6147534.1899999995</v>
      </c>
      <c r="G112" s="27">
        <v>4588145.0399999991</v>
      </c>
      <c r="H112" s="27">
        <v>3264204.0100000002</v>
      </c>
      <c r="I112" s="31">
        <f t="shared" si="103"/>
        <v>1.5172413793103448E-2</v>
      </c>
      <c r="J112" s="31">
        <f t="shared" si="104"/>
        <v>0.19538433951546635</v>
      </c>
      <c r="K112" s="31">
        <f t="shared" si="105"/>
        <v>0.17874304273660602</v>
      </c>
      <c r="L112" s="31">
        <f t="shared" si="106"/>
        <v>0.18675547305502271</v>
      </c>
      <c r="M112" s="30"/>
      <c r="N112" s="30"/>
      <c r="O112" s="31">
        <f t="shared" si="107"/>
        <v>0.74633908461434673</v>
      </c>
      <c r="P112" s="31">
        <f t="shared" si="108"/>
        <v>0.53097777240666322</v>
      </c>
    </row>
    <row r="113" spans="1:16" x14ac:dyDescent="0.25">
      <c r="A113" s="25">
        <v>15</v>
      </c>
      <c r="B113" s="25" t="s">
        <v>192</v>
      </c>
      <c r="C113" s="27"/>
      <c r="D113" s="24"/>
      <c r="E113" s="26">
        <v>2</v>
      </c>
      <c r="F113" s="27">
        <v>141983.03999999998</v>
      </c>
      <c r="G113" s="27">
        <v>141666.84</v>
      </c>
      <c r="H113" s="27">
        <v>71930.44</v>
      </c>
      <c r="I113" s="31">
        <f t="shared" si="103"/>
        <v>2.7586206896551722E-3</v>
      </c>
      <c r="J113" s="31">
        <f t="shared" si="104"/>
        <v>4.5125836856546274E-3</v>
      </c>
      <c r="K113" s="31">
        <f t="shared" si="105"/>
        <v>5.5189977247275361E-3</v>
      </c>
      <c r="L113" s="31">
        <f t="shared" si="106"/>
        <v>4.1153688029615309E-3</v>
      </c>
      <c r="M113" s="30"/>
      <c r="N113" s="30"/>
      <c r="O113" s="31">
        <f t="shared" si="107"/>
        <v>0.99777297344809646</v>
      </c>
      <c r="P113" s="31">
        <f t="shared" si="108"/>
        <v>0.50661290249877744</v>
      </c>
    </row>
    <row r="114" spans="1:16" x14ac:dyDescent="0.25">
      <c r="A114" s="25">
        <v>15</v>
      </c>
      <c r="B114" s="25" t="s">
        <v>201</v>
      </c>
      <c r="C114" s="27"/>
      <c r="D114" s="24"/>
      <c r="E114" s="26">
        <v>2</v>
      </c>
      <c r="F114" s="27">
        <v>4844481.05</v>
      </c>
      <c r="G114" s="27">
        <v>3068448.6100000003</v>
      </c>
      <c r="H114" s="27">
        <v>833454.83</v>
      </c>
      <c r="I114" s="31">
        <f t="shared" si="103"/>
        <v>2.7586206896551722E-3</v>
      </c>
      <c r="J114" s="31">
        <f t="shared" si="104"/>
        <v>0.153969982271777</v>
      </c>
      <c r="K114" s="31">
        <f t="shared" si="105"/>
        <v>0.11953934242504013</v>
      </c>
      <c r="L114" s="31">
        <f t="shared" si="106"/>
        <v>4.7684596480427562E-2</v>
      </c>
      <c r="M114" s="30"/>
      <c r="N114" s="30"/>
      <c r="O114" s="31">
        <f t="shared" si="107"/>
        <v>0.63339056925405879</v>
      </c>
      <c r="P114" s="31">
        <f t="shared" si="108"/>
        <v>0.17204212822754256</v>
      </c>
    </row>
    <row r="115" spans="1:16" x14ac:dyDescent="0.25">
      <c r="A115" s="25">
        <v>15</v>
      </c>
      <c r="B115" s="88" t="s">
        <v>193</v>
      </c>
      <c r="C115" s="89"/>
      <c r="D115" s="90"/>
      <c r="E115" s="26">
        <v>2</v>
      </c>
      <c r="F115" s="27">
        <v>3163393.9699999997</v>
      </c>
      <c r="G115" s="27">
        <v>2369531.09</v>
      </c>
      <c r="H115" s="27">
        <v>565585.97</v>
      </c>
      <c r="I115" s="31">
        <f t="shared" si="103"/>
        <v>2.7586206896551722E-3</v>
      </c>
      <c r="J115" s="31">
        <f t="shared" si="104"/>
        <v>0.10054074078368956</v>
      </c>
      <c r="K115" s="31">
        <f t="shared" si="105"/>
        <v>9.2311204897216309E-2</v>
      </c>
      <c r="L115" s="31">
        <f t="shared" si="106"/>
        <v>3.235896869712928E-2</v>
      </c>
      <c r="M115" s="30"/>
      <c r="N115" s="30"/>
      <c r="O115" s="31">
        <f t="shared" si="107"/>
        <v>0.74904710335526115</v>
      </c>
      <c r="P115" s="31">
        <f t="shared" si="108"/>
        <v>0.17879087314565503</v>
      </c>
    </row>
    <row r="116" spans="1:16" x14ac:dyDescent="0.25">
      <c r="A116" s="22"/>
      <c r="B116" s="22" t="s">
        <v>229</v>
      </c>
      <c r="C116" s="24">
        <v>1050256190</v>
      </c>
      <c r="D116" s="24">
        <v>259815061</v>
      </c>
      <c r="E116" s="23">
        <f>SUM(E117:E135)</f>
        <v>741</v>
      </c>
      <c r="F116" s="24">
        <f t="shared" ref="F116:H116" si="109">SUM(F117:F135)</f>
        <v>87477555.079999983</v>
      </c>
      <c r="G116" s="24">
        <f t="shared" si="109"/>
        <v>84470261.169999987</v>
      </c>
      <c r="H116" s="24">
        <f t="shared" si="109"/>
        <v>65084698.659999996</v>
      </c>
      <c r="I116" s="30">
        <f t="shared" ref="I116:L116" si="110">SUM(I117:I135)</f>
        <v>1.0000000000000002</v>
      </c>
      <c r="J116" s="30">
        <f t="shared" si="110"/>
        <v>1.0000000000000002</v>
      </c>
      <c r="K116" s="30">
        <f t="shared" si="110"/>
        <v>1.0000000000000002</v>
      </c>
      <c r="L116" s="30">
        <f t="shared" si="110"/>
        <v>1</v>
      </c>
      <c r="M116" s="30">
        <f t="shared" si="57"/>
        <v>8.3291634853397037E-2</v>
      </c>
      <c r="N116" s="30">
        <f>F116/D116</f>
        <v>0.33669162497088645</v>
      </c>
      <c r="O116" s="30">
        <f t="shared" si="58"/>
        <v>0.96562210835396844</v>
      </c>
      <c r="P116" s="30">
        <f t="shared" si="59"/>
        <v>0.74401597758966553</v>
      </c>
    </row>
    <row r="117" spans="1:16" x14ac:dyDescent="0.25">
      <c r="A117" s="25">
        <v>16</v>
      </c>
      <c r="B117" s="25" t="s">
        <v>212</v>
      </c>
      <c r="C117" s="27"/>
      <c r="D117" s="24"/>
      <c r="E117" s="26">
        <v>6</v>
      </c>
      <c r="F117" s="27">
        <v>1060540.25</v>
      </c>
      <c r="G117" s="27">
        <v>927853.58</v>
      </c>
      <c r="H117" s="27">
        <v>753593.1</v>
      </c>
      <c r="I117" s="31">
        <f t="shared" ref="I117:I135" si="111">E117/$E$116</f>
        <v>8.0971659919028341E-3</v>
      </c>
      <c r="J117" s="31">
        <f t="shared" ref="J117:J135" si="112">F117/$F$116</f>
        <v>1.2123569857777971E-2</v>
      </c>
      <c r="K117" s="31">
        <f t="shared" ref="K117:K135" si="113">G117/$G$116</f>
        <v>1.0984381569895412E-2</v>
      </c>
      <c r="L117" s="31">
        <f t="shared" ref="L117:L135" si="114">H117/$H$116</f>
        <v>1.157865236400251E-2</v>
      </c>
      <c r="M117" s="30"/>
      <c r="N117" s="30"/>
      <c r="O117" s="31">
        <f t="shared" ref="O117" si="115">G117/F117</f>
        <v>0.8748876622080114</v>
      </c>
      <c r="P117" s="31">
        <f t="shared" si="59"/>
        <v>0.71057472830474844</v>
      </c>
    </row>
    <row r="118" spans="1:16" x14ac:dyDescent="0.25">
      <c r="A118" s="25">
        <v>16</v>
      </c>
      <c r="B118" s="25" t="s">
        <v>213</v>
      </c>
      <c r="C118" s="27"/>
      <c r="D118" s="24"/>
      <c r="E118" s="26">
        <v>2</v>
      </c>
      <c r="F118" s="27">
        <v>2690000</v>
      </c>
      <c r="G118" s="27">
        <v>2597725.7000000002</v>
      </c>
      <c r="H118" s="27">
        <v>1704803.4500000002</v>
      </c>
      <c r="I118" s="31">
        <f t="shared" si="111"/>
        <v>2.6990553306342779E-3</v>
      </c>
      <c r="J118" s="31">
        <f t="shared" si="112"/>
        <v>3.0750745120161863E-2</v>
      </c>
      <c r="K118" s="31">
        <f t="shared" si="113"/>
        <v>3.0753139199747079E-2</v>
      </c>
      <c r="L118" s="31">
        <f t="shared" si="114"/>
        <v>2.6193613631152062E-2</v>
      </c>
      <c r="M118" s="30"/>
      <c r="N118" s="30"/>
      <c r="O118" s="31">
        <f t="shared" ref="O118:O135" si="116">G118/F118</f>
        <v>0.96569728624535323</v>
      </c>
      <c r="P118" s="31">
        <f t="shared" ref="P118:P135" si="117">H118/F118</f>
        <v>0.63375592936802982</v>
      </c>
    </row>
    <row r="119" spans="1:16" x14ac:dyDescent="0.25">
      <c r="A119" s="25">
        <v>16</v>
      </c>
      <c r="B119" s="25" t="s">
        <v>208</v>
      </c>
      <c r="C119" s="27"/>
      <c r="D119" s="24"/>
      <c r="E119" s="26">
        <v>1</v>
      </c>
      <c r="F119" s="27">
        <v>906377.79</v>
      </c>
      <c r="G119" s="27">
        <v>906377.79</v>
      </c>
      <c r="H119" s="27">
        <v>887862.8</v>
      </c>
      <c r="I119" s="31">
        <f t="shared" si="111"/>
        <v>1.3495276653171389E-3</v>
      </c>
      <c r="J119" s="31">
        <f t="shared" si="112"/>
        <v>1.0361261116306912E-2</v>
      </c>
      <c r="K119" s="31">
        <f t="shared" si="113"/>
        <v>1.073014073172896E-2</v>
      </c>
      <c r="L119" s="31">
        <f t="shared" si="114"/>
        <v>1.3641651851814844E-2</v>
      </c>
      <c r="M119" s="30"/>
      <c r="N119" s="30"/>
      <c r="O119" s="31">
        <f t="shared" si="116"/>
        <v>1</v>
      </c>
      <c r="P119" s="31">
        <f t="shared" si="117"/>
        <v>0.97957254667504601</v>
      </c>
    </row>
    <row r="120" spans="1:16" x14ac:dyDescent="0.25">
      <c r="A120" s="25">
        <v>16</v>
      </c>
      <c r="B120" s="25" t="s">
        <v>187</v>
      </c>
      <c r="C120" s="27"/>
      <c r="D120" s="24"/>
      <c r="E120" s="26">
        <v>5</v>
      </c>
      <c r="F120" s="27">
        <v>905876.7</v>
      </c>
      <c r="G120" s="27">
        <v>901905.6</v>
      </c>
      <c r="H120" s="27">
        <v>764255.6</v>
      </c>
      <c r="I120" s="31">
        <f t="shared" si="111"/>
        <v>6.7476383265856954E-3</v>
      </c>
      <c r="J120" s="31">
        <f t="shared" si="112"/>
        <v>1.035553290408674E-2</v>
      </c>
      <c r="K120" s="31">
        <f t="shared" si="113"/>
        <v>1.0677196773251081E-2</v>
      </c>
      <c r="L120" s="31">
        <f t="shared" si="114"/>
        <v>1.1742477352356539E-2</v>
      </c>
      <c r="M120" s="30"/>
      <c r="N120" s="30"/>
      <c r="O120" s="31">
        <f t="shared" si="116"/>
        <v>0.99561629082633429</v>
      </c>
      <c r="P120" s="31">
        <f t="shared" si="117"/>
        <v>0.84366404390354677</v>
      </c>
    </row>
    <row r="121" spans="1:16" x14ac:dyDescent="0.25">
      <c r="A121" s="25">
        <v>16</v>
      </c>
      <c r="B121" s="25" t="s">
        <v>196</v>
      </c>
      <c r="C121" s="27"/>
      <c r="D121" s="24"/>
      <c r="E121" s="26">
        <v>681</v>
      </c>
      <c r="F121" s="27">
        <v>16089436.789999992</v>
      </c>
      <c r="G121" s="27">
        <v>16089436.789999992</v>
      </c>
      <c r="H121" s="27">
        <v>13160953.210000003</v>
      </c>
      <c r="I121" s="31">
        <f t="shared" si="111"/>
        <v>0.91902834008097167</v>
      </c>
      <c r="J121" s="31">
        <f t="shared" si="112"/>
        <v>0.18392645719563011</v>
      </c>
      <c r="K121" s="31">
        <f t="shared" si="113"/>
        <v>0.19047457137156612</v>
      </c>
      <c r="L121" s="31">
        <f t="shared" si="114"/>
        <v>0.20221270868522145</v>
      </c>
      <c r="M121" s="30"/>
      <c r="N121" s="30"/>
      <c r="O121" s="31">
        <f t="shared" si="116"/>
        <v>1</v>
      </c>
      <c r="P121" s="31">
        <f t="shared" si="117"/>
        <v>0.81798719133412312</v>
      </c>
    </row>
    <row r="122" spans="1:16" x14ac:dyDescent="0.25">
      <c r="A122" s="25">
        <v>16</v>
      </c>
      <c r="B122" s="25" t="s">
        <v>214</v>
      </c>
      <c r="C122" s="27"/>
      <c r="D122" s="24"/>
      <c r="E122" s="26">
        <v>1</v>
      </c>
      <c r="F122" s="27">
        <v>6100000</v>
      </c>
      <c r="G122" s="27">
        <v>5795000</v>
      </c>
      <c r="H122" s="27">
        <v>4453182.8900000006</v>
      </c>
      <c r="I122" s="31">
        <f t="shared" si="111"/>
        <v>1.3495276653171389E-3</v>
      </c>
      <c r="J122" s="31">
        <f t="shared" si="112"/>
        <v>6.9732172949065932E-2</v>
      </c>
      <c r="K122" s="31">
        <f t="shared" si="113"/>
        <v>6.8604026076553928E-2</v>
      </c>
      <c r="L122" s="31">
        <f t="shared" si="114"/>
        <v>6.8421349129436079E-2</v>
      </c>
      <c r="M122" s="30"/>
      <c r="N122" s="30"/>
      <c r="O122" s="31">
        <f t="shared" si="116"/>
        <v>0.95</v>
      </c>
      <c r="P122" s="31">
        <f t="shared" si="117"/>
        <v>0.73002998196721325</v>
      </c>
    </row>
    <row r="123" spans="1:16" x14ac:dyDescent="0.25">
      <c r="A123" s="25">
        <v>16</v>
      </c>
      <c r="B123" s="25" t="s">
        <v>188</v>
      </c>
      <c r="C123" s="27"/>
      <c r="D123" s="24"/>
      <c r="E123" s="26">
        <v>2</v>
      </c>
      <c r="F123" s="27">
        <v>6303090.3399999989</v>
      </c>
      <c r="G123" s="27">
        <v>6208174.0999999996</v>
      </c>
      <c r="H123" s="27">
        <v>6208174.0999999996</v>
      </c>
      <c r="I123" s="31">
        <f t="shared" si="111"/>
        <v>2.6990553306342779E-3</v>
      </c>
      <c r="J123" s="31">
        <f t="shared" si="112"/>
        <v>7.2053800934830603E-2</v>
      </c>
      <c r="K123" s="31">
        <f t="shared" si="113"/>
        <v>7.3495381854044292E-2</v>
      </c>
      <c r="L123" s="31">
        <f t="shared" si="114"/>
        <v>9.5386077339487521E-2</v>
      </c>
      <c r="M123" s="30"/>
      <c r="N123" s="30"/>
      <c r="O123" s="31">
        <f t="shared" si="116"/>
        <v>0.98494131689694309</v>
      </c>
      <c r="P123" s="31">
        <f t="shared" si="117"/>
        <v>0.98494131689694309</v>
      </c>
    </row>
    <row r="124" spans="1:16" x14ac:dyDescent="0.25">
      <c r="A124" s="25">
        <v>16</v>
      </c>
      <c r="B124" s="25" t="s">
        <v>189</v>
      </c>
      <c r="C124" s="27"/>
      <c r="D124" s="24"/>
      <c r="E124" s="26">
        <v>2</v>
      </c>
      <c r="F124" s="27">
        <v>807616.55</v>
      </c>
      <c r="G124" s="27">
        <v>807616.55</v>
      </c>
      <c r="H124" s="27">
        <v>650000</v>
      </c>
      <c r="I124" s="31">
        <f t="shared" si="111"/>
        <v>2.6990553306342779E-3</v>
      </c>
      <c r="J124" s="31">
        <f t="shared" si="112"/>
        <v>9.2322716296931086E-3</v>
      </c>
      <c r="K124" s="31">
        <f t="shared" si="113"/>
        <v>9.5609571796473718E-3</v>
      </c>
      <c r="L124" s="31">
        <f t="shared" si="114"/>
        <v>9.986986394383961E-3</v>
      </c>
      <c r="M124" s="30"/>
      <c r="N124" s="30"/>
      <c r="O124" s="31">
        <f t="shared" si="116"/>
        <v>1</v>
      </c>
      <c r="P124" s="31">
        <f t="shared" si="117"/>
        <v>0.80483739467696636</v>
      </c>
    </row>
    <row r="125" spans="1:16" x14ac:dyDescent="0.25">
      <c r="A125" s="25">
        <v>16</v>
      </c>
      <c r="B125" s="25" t="s">
        <v>198</v>
      </c>
      <c r="C125" s="27"/>
      <c r="D125" s="24"/>
      <c r="E125" s="26">
        <v>2</v>
      </c>
      <c r="F125" s="27">
        <v>625642.6</v>
      </c>
      <c r="G125" s="27">
        <v>625642.6</v>
      </c>
      <c r="H125" s="27">
        <v>488771.54</v>
      </c>
      <c r="I125" s="31">
        <f t="shared" si="111"/>
        <v>2.6990553306342779E-3</v>
      </c>
      <c r="J125" s="31">
        <f t="shared" si="112"/>
        <v>7.1520357356562748E-3</v>
      </c>
      <c r="K125" s="31">
        <f t="shared" si="113"/>
        <v>7.406661129422433E-3</v>
      </c>
      <c r="L125" s="31">
        <f t="shared" si="114"/>
        <v>7.5097764922186089E-3</v>
      </c>
      <c r="M125" s="30"/>
      <c r="N125" s="30"/>
      <c r="O125" s="31">
        <f t="shared" si="116"/>
        <v>1</v>
      </c>
      <c r="P125" s="31">
        <f t="shared" si="117"/>
        <v>0.78123123329517519</v>
      </c>
    </row>
    <row r="126" spans="1:16" x14ac:dyDescent="0.25">
      <c r="A126" s="25">
        <v>16</v>
      </c>
      <c r="B126" s="25" t="s">
        <v>191</v>
      </c>
      <c r="C126" s="27"/>
      <c r="D126" s="24"/>
      <c r="E126" s="26">
        <v>9</v>
      </c>
      <c r="F126" s="27">
        <v>8262023.7599999998</v>
      </c>
      <c r="G126" s="27">
        <v>8210872.1600000001</v>
      </c>
      <c r="H126" s="27">
        <v>5820115.5499999998</v>
      </c>
      <c r="I126" s="31">
        <f t="shared" si="111"/>
        <v>1.2145748987854251E-2</v>
      </c>
      <c r="J126" s="31">
        <f t="shared" si="112"/>
        <v>9.4447355695346222E-2</v>
      </c>
      <c r="K126" s="31">
        <f t="shared" si="113"/>
        <v>9.7204294698169227E-2</v>
      </c>
      <c r="L126" s="31">
        <f t="shared" si="114"/>
        <v>8.942371509475773E-2</v>
      </c>
      <c r="M126" s="30"/>
      <c r="N126" s="30"/>
      <c r="O126" s="31">
        <f t="shared" si="116"/>
        <v>0.99380882923047908</v>
      </c>
      <c r="P126" s="31">
        <f t="shared" si="117"/>
        <v>0.70444187998800911</v>
      </c>
    </row>
    <row r="127" spans="1:16" x14ac:dyDescent="0.25">
      <c r="A127" s="25">
        <v>16</v>
      </c>
      <c r="B127" s="25" t="s">
        <v>201</v>
      </c>
      <c r="C127" s="27"/>
      <c r="D127" s="24"/>
      <c r="E127" s="26">
        <v>1</v>
      </c>
      <c r="F127" s="27">
        <v>659407.04</v>
      </c>
      <c r="G127" s="27">
        <v>649991.15</v>
      </c>
      <c r="H127" s="27">
        <v>649991.15</v>
      </c>
      <c r="I127" s="31">
        <f t="shared" si="111"/>
        <v>1.3495276653171389E-3</v>
      </c>
      <c r="J127" s="31">
        <f t="shared" si="112"/>
        <v>7.5380140585428919E-3</v>
      </c>
      <c r="K127" s="31">
        <f t="shared" si="113"/>
        <v>7.6949110964847764E-3</v>
      </c>
      <c r="L127" s="31">
        <f t="shared" si="114"/>
        <v>9.9868504177230543E-3</v>
      </c>
      <c r="M127" s="30"/>
      <c r="N127" s="30"/>
      <c r="O127" s="31">
        <f t="shared" si="116"/>
        <v>0.98572067110475492</v>
      </c>
      <c r="P127" s="31">
        <f t="shared" si="117"/>
        <v>0.98572067110475492</v>
      </c>
    </row>
    <row r="128" spans="1:16" x14ac:dyDescent="0.25">
      <c r="A128" s="25">
        <v>16</v>
      </c>
      <c r="B128" s="25" t="s">
        <v>194</v>
      </c>
      <c r="C128" s="27"/>
      <c r="D128" s="24"/>
      <c r="E128" s="26">
        <v>1</v>
      </c>
      <c r="F128" s="27">
        <v>2692983.64</v>
      </c>
      <c r="G128" s="27">
        <v>2692983.64</v>
      </c>
      <c r="H128" s="27">
        <v>2692983.64</v>
      </c>
      <c r="I128" s="31">
        <f t="shared" si="111"/>
        <v>1.3495276653171389E-3</v>
      </c>
      <c r="J128" s="31">
        <f t="shared" si="112"/>
        <v>3.0784852612046741E-2</v>
      </c>
      <c r="K128" s="31">
        <f t="shared" si="113"/>
        <v>3.1880848984002265E-2</v>
      </c>
      <c r="L128" s="31">
        <f t="shared" si="114"/>
        <v>4.1376601496890146E-2</v>
      </c>
      <c r="M128" s="30"/>
      <c r="N128" s="30"/>
      <c r="O128" s="31">
        <f t="shared" si="116"/>
        <v>1</v>
      </c>
      <c r="P128" s="31">
        <f t="shared" si="117"/>
        <v>1</v>
      </c>
    </row>
    <row r="129" spans="1:16" x14ac:dyDescent="0.25">
      <c r="A129" s="25">
        <v>16</v>
      </c>
      <c r="B129" s="25" t="s">
        <v>199</v>
      </c>
      <c r="C129" s="27"/>
      <c r="D129" s="24"/>
      <c r="E129" s="26">
        <v>2</v>
      </c>
      <c r="F129" s="27">
        <v>3216693</v>
      </c>
      <c r="G129" s="27">
        <v>3216692.6799999997</v>
      </c>
      <c r="H129" s="27">
        <v>2789825.42</v>
      </c>
      <c r="I129" s="31">
        <f t="shared" si="111"/>
        <v>2.6990553306342779E-3</v>
      </c>
      <c r="J129" s="31">
        <f t="shared" si="112"/>
        <v>3.6771638131155693E-2</v>
      </c>
      <c r="K129" s="31">
        <f t="shared" si="113"/>
        <v>3.8080771095596225E-2</v>
      </c>
      <c r="L129" s="31">
        <f t="shared" si="114"/>
        <v>4.2864536172686957E-2</v>
      </c>
      <c r="M129" s="30"/>
      <c r="N129" s="30"/>
      <c r="O129" s="31">
        <f t="shared" si="116"/>
        <v>0.99999990051894905</v>
      </c>
      <c r="P129" s="31">
        <f t="shared" si="117"/>
        <v>0.86729613923367876</v>
      </c>
    </row>
    <row r="130" spans="1:16" x14ac:dyDescent="0.25">
      <c r="A130" s="25">
        <v>16</v>
      </c>
      <c r="B130" s="25" t="s">
        <v>195</v>
      </c>
      <c r="C130" s="27"/>
      <c r="D130" s="24"/>
      <c r="E130" s="26">
        <v>3</v>
      </c>
      <c r="F130" s="27">
        <v>2624300.87</v>
      </c>
      <c r="G130" s="27">
        <v>1841338.7599999998</v>
      </c>
      <c r="H130" s="27">
        <v>324300.87</v>
      </c>
      <c r="I130" s="31">
        <f t="shared" si="111"/>
        <v>4.048582995951417E-3</v>
      </c>
      <c r="J130" s="31">
        <f t="shared" si="112"/>
        <v>2.999970526839741E-2</v>
      </c>
      <c r="K130" s="31">
        <f t="shared" si="113"/>
        <v>2.1798663038276007E-2</v>
      </c>
      <c r="L130" s="31">
        <f t="shared" si="114"/>
        <v>4.9827513482721261E-3</v>
      </c>
      <c r="M130" s="30"/>
      <c r="N130" s="30"/>
      <c r="O130" s="31">
        <f t="shared" si="116"/>
        <v>0.70164925868427563</v>
      </c>
      <c r="P130" s="31">
        <f t="shared" si="117"/>
        <v>0.12357610124177568</v>
      </c>
    </row>
    <row r="131" spans="1:16" x14ac:dyDescent="0.25">
      <c r="A131" s="25">
        <v>16</v>
      </c>
      <c r="B131" s="25" t="s">
        <v>204</v>
      </c>
      <c r="C131" s="27"/>
      <c r="D131" s="24"/>
      <c r="E131" s="26">
        <v>5</v>
      </c>
      <c r="F131" s="27">
        <v>8737271.370000001</v>
      </c>
      <c r="G131" s="27">
        <v>8364992.6600000001</v>
      </c>
      <c r="H131" s="27">
        <v>7405873</v>
      </c>
      <c r="I131" s="31">
        <f t="shared" si="111"/>
        <v>6.7476383265856954E-3</v>
      </c>
      <c r="J131" s="31">
        <f t="shared" si="112"/>
        <v>9.9880150537010215E-2</v>
      </c>
      <c r="K131" s="31">
        <f t="shared" si="113"/>
        <v>9.9028848071927911E-2</v>
      </c>
      <c r="L131" s="31">
        <f t="shared" si="114"/>
        <v>0.11378823521467005</v>
      </c>
      <c r="M131" s="30"/>
      <c r="N131" s="30"/>
      <c r="O131" s="31">
        <f t="shared" si="116"/>
        <v>0.95739187965727557</v>
      </c>
      <c r="P131" s="31">
        <f t="shared" si="117"/>
        <v>0.84761851685510814</v>
      </c>
    </row>
    <row r="132" spans="1:16" x14ac:dyDescent="0.25">
      <c r="A132" s="25">
        <v>16</v>
      </c>
      <c r="B132" s="25" t="s">
        <v>205</v>
      </c>
      <c r="C132" s="27"/>
      <c r="D132" s="24"/>
      <c r="E132" s="26">
        <v>1</v>
      </c>
      <c r="F132" s="27">
        <v>1800000</v>
      </c>
      <c r="G132" s="27">
        <v>1788687.7</v>
      </c>
      <c r="H132" s="27">
        <v>943417.4</v>
      </c>
      <c r="I132" s="31">
        <f t="shared" si="111"/>
        <v>1.3495276653171389E-3</v>
      </c>
      <c r="J132" s="31">
        <f t="shared" si="112"/>
        <v>2.0576706771855521E-2</v>
      </c>
      <c r="K132" s="31">
        <f t="shared" si="113"/>
        <v>2.1175354204246984E-2</v>
      </c>
      <c r="L132" s="31">
        <f t="shared" si="114"/>
        <v>1.4495225750807833E-2</v>
      </c>
      <c r="M132" s="30"/>
      <c r="N132" s="30"/>
      <c r="O132" s="31">
        <f t="shared" si="116"/>
        <v>0.99371538888888888</v>
      </c>
      <c r="P132" s="31">
        <f t="shared" si="117"/>
        <v>0.52412077777777777</v>
      </c>
    </row>
    <row r="133" spans="1:16" x14ac:dyDescent="0.25">
      <c r="A133" s="25">
        <v>16</v>
      </c>
      <c r="B133" s="25" t="s">
        <v>215</v>
      </c>
      <c r="C133" s="27"/>
      <c r="D133" s="24"/>
      <c r="E133" s="26">
        <v>3</v>
      </c>
      <c r="F133" s="27">
        <v>4866469.49</v>
      </c>
      <c r="G133" s="27">
        <v>4848880.8900000006</v>
      </c>
      <c r="H133" s="27">
        <v>4268496.26</v>
      </c>
      <c r="I133" s="31">
        <f t="shared" si="111"/>
        <v>4.048582995951417E-3</v>
      </c>
      <c r="J133" s="31">
        <f t="shared" si="112"/>
        <v>5.563106428328405E-2</v>
      </c>
      <c r="K133" s="31">
        <f t="shared" si="113"/>
        <v>5.7403408286395868E-2</v>
      </c>
      <c r="L133" s="31">
        <f t="shared" si="114"/>
        <v>6.5583713958613565E-2</v>
      </c>
      <c r="M133" s="30"/>
      <c r="N133" s="30"/>
      <c r="O133" s="31">
        <f t="shared" si="116"/>
        <v>0.99638575767583826</v>
      </c>
      <c r="P133" s="31">
        <f t="shared" si="117"/>
        <v>0.87712380993474581</v>
      </c>
    </row>
    <row r="134" spans="1:16" x14ac:dyDescent="0.25">
      <c r="A134" s="25">
        <v>16</v>
      </c>
      <c r="B134" s="25" t="s">
        <v>206</v>
      </c>
      <c r="C134" s="27"/>
      <c r="D134" s="24"/>
      <c r="E134" s="26">
        <v>6</v>
      </c>
      <c r="F134" s="27">
        <v>16720801.890000001</v>
      </c>
      <c r="G134" s="27">
        <v>15630641.910000002</v>
      </c>
      <c r="H134" s="27">
        <v>9234187.6699999999</v>
      </c>
      <c r="I134" s="31">
        <f t="shared" si="111"/>
        <v>8.0971659919028341E-3</v>
      </c>
      <c r="J134" s="31">
        <f t="shared" si="112"/>
        <v>0.19114390971156534</v>
      </c>
      <c r="K134" s="31">
        <f t="shared" si="113"/>
        <v>0.18504313463104691</v>
      </c>
      <c r="L134" s="31">
        <f t="shared" si="114"/>
        <v>0.14187954865150482</v>
      </c>
      <c r="M134" s="30"/>
      <c r="N134" s="30"/>
      <c r="O134" s="31">
        <f t="shared" si="116"/>
        <v>0.93480217114156605</v>
      </c>
      <c r="P134" s="31">
        <f t="shared" si="117"/>
        <v>0.55225746532662257</v>
      </c>
    </row>
    <row r="135" spans="1:16" x14ac:dyDescent="0.25">
      <c r="A135" s="25">
        <v>16</v>
      </c>
      <c r="B135" s="25" t="s">
        <v>231</v>
      </c>
      <c r="C135" s="27"/>
      <c r="D135" s="24"/>
      <c r="E135" s="26">
        <v>8</v>
      </c>
      <c r="F135" s="27">
        <v>2409022.9999999995</v>
      </c>
      <c r="G135" s="27">
        <v>2365446.9099999997</v>
      </c>
      <c r="H135" s="27">
        <v>1883911.0099999995</v>
      </c>
      <c r="I135" s="31">
        <f t="shared" si="111"/>
        <v>1.0796221322537112E-2</v>
      </c>
      <c r="J135" s="31">
        <f t="shared" si="112"/>
        <v>2.7538755487586497E-2</v>
      </c>
      <c r="K135" s="31">
        <f t="shared" si="113"/>
        <v>2.8003310007997221E-2</v>
      </c>
      <c r="L135" s="31">
        <f t="shared" si="114"/>
        <v>2.894552865400022E-2</v>
      </c>
      <c r="M135" s="30"/>
      <c r="N135" s="30"/>
      <c r="O135" s="31">
        <f t="shared" si="116"/>
        <v>0.9819113018016018</v>
      </c>
      <c r="P135" s="31">
        <f t="shared" si="117"/>
        <v>0.78202284079479523</v>
      </c>
    </row>
    <row r="136" spans="1:16" x14ac:dyDescent="0.25">
      <c r="A136" s="22"/>
      <c r="B136" s="22" t="s">
        <v>230</v>
      </c>
      <c r="C136" s="24">
        <v>154847416</v>
      </c>
      <c r="D136" s="24">
        <v>5350624</v>
      </c>
      <c r="E136" s="23">
        <f>SUM(E137)</f>
        <v>2</v>
      </c>
      <c r="F136" s="24">
        <f t="shared" ref="F136:H136" si="118">SUM(F137)</f>
        <v>2799677.24</v>
      </c>
      <c r="G136" s="24">
        <f t="shared" si="118"/>
        <v>2799677.24</v>
      </c>
      <c r="H136" s="24">
        <f t="shared" si="118"/>
        <v>1295013.45</v>
      </c>
      <c r="I136" s="30">
        <f t="shared" ref="I136:L136" si="119">SUM(I137)</f>
        <v>1</v>
      </c>
      <c r="J136" s="30">
        <f t="shared" si="119"/>
        <v>1</v>
      </c>
      <c r="K136" s="30">
        <f t="shared" si="119"/>
        <v>1</v>
      </c>
      <c r="L136" s="30">
        <f t="shared" si="119"/>
        <v>1</v>
      </c>
      <c r="M136" s="30">
        <f t="shared" ref="M136:M138" si="120">F136/C136</f>
        <v>1.8080232220342638E-2</v>
      </c>
      <c r="N136" s="30">
        <f>F136/D136</f>
        <v>0.52324312827812236</v>
      </c>
      <c r="O136" s="30">
        <f t="shared" ref="O136:O138" si="121">G136/F136</f>
        <v>1</v>
      </c>
      <c r="P136" s="30">
        <f t="shared" ref="P136:P138" si="122">H136/F136</f>
        <v>0.46255812330709944</v>
      </c>
    </row>
    <row r="137" spans="1:16" x14ac:dyDescent="0.25">
      <c r="A137" s="25">
        <v>17</v>
      </c>
      <c r="B137" s="25" t="s">
        <v>201</v>
      </c>
      <c r="C137" s="27"/>
      <c r="D137" s="27"/>
      <c r="E137" s="26">
        <v>2</v>
      </c>
      <c r="F137" s="27">
        <v>2799677.24</v>
      </c>
      <c r="G137" s="27">
        <v>2799677.24</v>
      </c>
      <c r="H137" s="27">
        <v>1295013.45</v>
      </c>
      <c r="I137" s="31">
        <f>E137/$E$136</f>
        <v>1</v>
      </c>
      <c r="J137" s="31">
        <f>F137/$F$136</f>
        <v>1</v>
      </c>
      <c r="K137" s="31">
        <f>G137/$G$136</f>
        <v>1</v>
      </c>
      <c r="L137" s="31">
        <f>H137/$H$136</f>
        <v>1</v>
      </c>
      <c r="M137" s="30"/>
      <c r="N137" s="30"/>
      <c r="O137" s="31">
        <f t="shared" si="121"/>
        <v>1</v>
      </c>
      <c r="P137" s="31">
        <f t="shared" si="122"/>
        <v>0.46255812330709944</v>
      </c>
    </row>
    <row r="138" spans="1:16" x14ac:dyDescent="0.25">
      <c r="A138" s="67"/>
      <c r="B138" s="18" t="s">
        <v>181</v>
      </c>
      <c r="C138" s="87">
        <f>SUM(C3:C137)</f>
        <v>5286425181</v>
      </c>
      <c r="D138" s="87">
        <f>SUM(D3:D137)</f>
        <v>1047395087</v>
      </c>
      <c r="E138" s="21">
        <f>SUM(E3:E137)/2</f>
        <v>3235</v>
      </c>
      <c r="F138" s="87">
        <f t="shared" ref="F138:H138" si="123">SUM(F3:F137)/2</f>
        <v>583278402.25999987</v>
      </c>
      <c r="G138" s="87">
        <f t="shared" si="123"/>
        <v>487624326.11999983</v>
      </c>
      <c r="H138" s="87">
        <f t="shared" si="123"/>
        <v>317388367.44999999</v>
      </c>
      <c r="I138" s="29">
        <f>E138/$E$138</f>
        <v>1</v>
      </c>
      <c r="J138" s="29">
        <f>F138/$F$138</f>
        <v>1</v>
      </c>
      <c r="K138" s="29">
        <f>G138/$G$138</f>
        <v>1</v>
      </c>
      <c r="L138" s="29">
        <f>H138/$H$138</f>
        <v>1</v>
      </c>
      <c r="M138" s="29">
        <f t="shared" si="120"/>
        <v>0.11033512861514948</v>
      </c>
      <c r="N138" s="29">
        <f>F138/D138</f>
        <v>0.5568847987731681</v>
      </c>
      <c r="O138" s="29">
        <f t="shared" si="121"/>
        <v>0.83600614085936675</v>
      </c>
      <c r="P138" s="29">
        <f t="shared" si="122"/>
        <v>0.54414558505892052</v>
      </c>
    </row>
    <row r="139" spans="1:16" x14ac:dyDescent="0.25">
      <c r="D139" s="20"/>
    </row>
    <row r="140" spans="1:16" x14ac:dyDescent="0.25">
      <c r="F140" s="20"/>
    </row>
    <row r="161" spans="1:13" ht="15" customHeight="1" x14ac:dyDescent="0.25">
      <c r="A161" s="113" t="s">
        <v>284</v>
      </c>
      <c r="B161" s="113"/>
      <c r="C161" s="113"/>
      <c r="D161" s="113"/>
      <c r="E161" s="113"/>
      <c r="F161" s="113"/>
      <c r="G161" s="113"/>
      <c r="H161" s="113"/>
      <c r="I161" s="113"/>
      <c r="J161" s="113"/>
    </row>
    <row r="162" spans="1:13" x14ac:dyDescent="0.25">
      <c r="A162" s="122" t="s">
        <v>0</v>
      </c>
      <c r="B162" s="122" t="s">
        <v>285</v>
      </c>
      <c r="C162" s="122" t="s">
        <v>237</v>
      </c>
      <c r="D162" s="122"/>
      <c r="E162" s="122"/>
      <c r="F162" s="122"/>
      <c r="G162" s="122"/>
      <c r="H162" s="122"/>
      <c r="I162" s="122"/>
      <c r="J162" s="122" t="s">
        <v>181</v>
      </c>
      <c r="M162" s="28"/>
    </row>
    <row r="163" spans="1:13" x14ac:dyDescent="0.25">
      <c r="A163" s="122"/>
      <c r="B163" s="122"/>
      <c r="C163" s="6" t="s">
        <v>216</v>
      </c>
      <c r="D163" s="6" t="s">
        <v>210</v>
      </c>
      <c r="E163" s="6" t="s">
        <v>187</v>
      </c>
      <c r="F163" s="6" t="s">
        <v>196</v>
      </c>
      <c r="G163" s="6" t="s">
        <v>188</v>
      </c>
      <c r="H163" s="6" t="s">
        <v>194</v>
      </c>
      <c r="I163" s="6" t="s">
        <v>199</v>
      </c>
      <c r="J163" s="122"/>
      <c r="M163" s="28"/>
    </row>
    <row r="164" spans="1:13" x14ac:dyDescent="0.25">
      <c r="A164" s="108" t="s">
        <v>219</v>
      </c>
      <c r="B164" s="108">
        <v>5</v>
      </c>
      <c r="C164" s="108"/>
      <c r="D164" s="108"/>
      <c r="E164" s="108"/>
      <c r="F164" s="108"/>
      <c r="G164" s="108"/>
      <c r="H164" s="108"/>
      <c r="I164" s="108"/>
      <c r="J164" s="108">
        <v>0</v>
      </c>
      <c r="M164" s="28"/>
    </row>
    <row r="165" spans="1:13" x14ac:dyDescent="0.25">
      <c r="A165" s="108" t="s">
        <v>220</v>
      </c>
      <c r="B165" s="108" t="s">
        <v>277</v>
      </c>
      <c r="C165" s="108"/>
      <c r="D165" s="108"/>
      <c r="E165" s="108"/>
      <c r="F165" s="109"/>
      <c r="G165" s="108"/>
      <c r="H165" s="108">
        <v>193</v>
      </c>
      <c r="I165" s="108"/>
      <c r="J165" s="108">
        <v>193</v>
      </c>
      <c r="M165" s="28"/>
    </row>
    <row r="166" spans="1:13" x14ac:dyDescent="0.25">
      <c r="A166" s="108" t="s">
        <v>221</v>
      </c>
      <c r="B166" s="108" t="s">
        <v>278</v>
      </c>
      <c r="C166" s="108"/>
      <c r="D166" s="108"/>
      <c r="E166" s="108">
        <v>863</v>
      </c>
      <c r="F166" s="108"/>
      <c r="G166" s="108"/>
      <c r="H166" s="108"/>
      <c r="I166" s="108"/>
      <c r="J166" s="108">
        <v>863</v>
      </c>
      <c r="M166" s="28"/>
    </row>
    <row r="167" spans="1:13" x14ac:dyDescent="0.25">
      <c r="A167" s="108" t="s">
        <v>150</v>
      </c>
      <c r="B167" s="108">
        <v>8</v>
      </c>
      <c r="C167" s="108"/>
      <c r="D167" s="108"/>
      <c r="E167" s="108"/>
      <c r="F167" s="108"/>
      <c r="G167" s="108"/>
      <c r="H167" s="108"/>
      <c r="I167" s="108"/>
      <c r="J167" s="108">
        <v>0</v>
      </c>
      <c r="M167" s="28"/>
    </row>
    <row r="168" spans="1:13" x14ac:dyDescent="0.25">
      <c r="A168" s="108" t="s">
        <v>222</v>
      </c>
      <c r="B168" s="108" t="s">
        <v>279</v>
      </c>
      <c r="C168" s="108">
        <v>14</v>
      </c>
      <c r="D168" s="108">
        <v>1</v>
      </c>
      <c r="E168" s="108">
        <v>34</v>
      </c>
      <c r="F168" s="108"/>
      <c r="G168" s="108"/>
      <c r="H168" s="108">
        <v>2</v>
      </c>
      <c r="I168" s="108">
        <v>11</v>
      </c>
      <c r="J168" s="108">
        <v>62</v>
      </c>
      <c r="M168" s="28"/>
    </row>
    <row r="169" spans="1:13" x14ac:dyDescent="0.25">
      <c r="A169" s="108" t="s">
        <v>223</v>
      </c>
      <c r="B169" s="108" t="s">
        <v>280</v>
      </c>
      <c r="C169" s="108"/>
      <c r="D169" s="108"/>
      <c r="E169" s="108">
        <v>51</v>
      </c>
      <c r="F169" s="108"/>
      <c r="G169" s="108">
        <v>36</v>
      </c>
      <c r="H169" s="108"/>
      <c r="I169" s="108"/>
      <c r="J169" s="108">
        <v>87</v>
      </c>
      <c r="M169" s="28"/>
    </row>
    <row r="170" spans="1:13" x14ac:dyDescent="0.25">
      <c r="A170" s="108" t="s">
        <v>224</v>
      </c>
      <c r="B170" s="108">
        <v>11</v>
      </c>
      <c r="C170" s="108"/>
      <c r="D170" s="108"/>
      <c r="E170" s="108"/>
      <c r="F170" s="108"/>
      <c r="G170" s="108"/>
      <c r="H170" s="108"/>
      <c r="I170" s="108"/>
      <c r="J170" s="108">
        <v>0</v>
      </c>
      <c r="M170" s="28"/>
    </row>
    <row r="171" spans="1:13" x14ac:dyDescent="0.25">
      <c r="A171" s="108" t="s">
        <v>225</v>
      </c>
      <c r="B171" s="108" t="s">
        <v>281</v>
      </c>
      <c r="C171" s="108"/>
      <c r="D171" s="108"/>
      <c r="E171" s="108">
        <v>86</v>
      </c>
      <c r="F171" s="108"/>
      <c r="G171" s="108"/>
      <c r="H171" s="108"/>
      <c r="I171" s="108"/>
      <c r="J171" s="108">
        <v>86</v>
      </c>
      <c r="M171" s="28"/>
    </row>
    <row r="172" spans="1:13" x14ac:dyDescent="0.25">
      <c r="A172" s="108" t="s">
        <v>226</v>
      </c>
      <c r="B172" s="108">
        <v>13</v>
      </c>
      <c r="C172" s="108"/>
      <c r="D172" s="108"/>
      <c r="E172" s="108"/>
      <c r="F172" s="108"/>
      <c r="G172" s="108"/>
      <c r="H172" s="108"/>
      <c r="I172" s="108"/>
      <c r="J172" s="108">
        <v>0</v>
      </c>
      <c r="M172" s="28"/>
    </row>
    <row r="173" spans="1:13" x14ac:dyDescent="0.25">
      <c r="A173" s="108" t="s">
        <v>227</v>
      </c>
      <c r="B173" s="108">
        <v>14</v>
      </c>
      <c r="C173" s="108"/>
      <c r="D173" s="108"/>
      <c r="E173" s="108"/>
      <c r="F173" s="108"/>
      <c r="G173" s="108"/>
      <c r="H173" s="108"/>
      <c r="I173" s="108"/>
      <c r="J173" s="108">
        <v>0</v>
      </c>
      <c r="M173" s="28"/>
    </row>
    <row r="174" spans="1:13" x14ac:dyDescent="0.25">
      <c r="A174" s="108" t="s">
        <v>228</v>
      </c>
      <c r="B174" s="108" t="s">
        <v>282</v>
      </c>
      <c r="C174" s="108"/>
      <c r="D174" s="108">
        <v>683</v>
      </c>
      <c r="E174" s="108"/>
      <c r="F174" s="108"/>
      <c r="G174" s="108"/>
      <c r="H174" s="108"/>
      <c r="I174" s="108"/>
      <c r="J174" s="108">
        <v>683</v>
      </c>
      <c r="M174" s="28"/>
    </row>
    <row r="175" spans="1:13" x14ac:dyDescent="0.25">
      <c r="A175" s="108" t="s">
        <v>229</v>
      </c>
      <c r="B175" s="108" t="s">
        <v>283</v>
      </c>
      <c r="C175" s="108"/>
      <c r="D175" s="108"/>
      <c r="E175" s="108"/>
      <c r="F175" s="108">
        <v>681</v>
      </c>
      <c r="G175" s="108"/>
      <c r="H175" s="108"/>
      <c r="I175" s="108"/>
      <c r="J175" s="108">
        <v>681</v>
      </c>
      <c r="M175" s="28"/>
    </row>
    <row r="176" spans="1:13" x14ac:dyDescent="0.25">
      <c r="A176" s="108" t="s">
        <v>230</v>
      </c>
      <c r="B176" s="108">
        <v>17</v>
      </c>
      <c r="C176" s="108"/>
      <c r="D176" s="108"/>
      <c r="E176" s="108"/>
      <c r="F176" s="108"/>
      <c r="G176" s="108"/>
      <c r="H176" s="108"/>
      <c r="I176" s="108"/>
      <c r="J176" s="108">
        <v>0</v>
      </c>
      <c r="M176" s="28"/>
    </row>
    <row r="177" spans="1:15" x14ac:dyDescent="0.25">
      <c r="A177" s="115" t="s">
        <v>181</v>
      </c>
      <c r="B177" s="115"/>
      <c r="C177" s="17">
        <v>14</v>
      </c>
      <c r="D177" s="17">
        <v>684</v>
      </c>
      <c r="E177" s="17">
        <v>1034</v>
      </c>
      <c r="F177" s="17">
        <v>681</v>
      </c>
      <c r="G177" s="17">
        <v>36</v>
      </c>
      <c r="H177" s="17">
        <v>195</v>
      </c>
      <c r="I177" s="17">
        <v>11</v>
      </c>
      <c r="J177" s="17">
        <v>2655</v>
      </c>
      <c r="M177" s="28"/>
    </row>
    <row r="180" spans="1:15" x14ac:dyDescent="0.25">
      <c r="A180" s="113" t="s">
        <v>287</v>
      </c>
      <c r="B180" s="113"/>
      <c r="C180" s="113"/>
      <c r="D180" s="113"/>
      <c r="E180" s="113"/>
      <c r="F180" s="113"/>
      <c r="G180" s="113"/>
      <c r="H180" s="113"/>
      <c r="I180" s="113"/>
      <c r="J180" s="113"/>
      <c r="K180" s="113"/>
      <c r="L180" s="113"/>
      <c r="M180" s="113"/>
      <c r="N180" s="113"/>
      <c r="O180" s="113"/>
    </row>
    <row r="181" spans="1:15" ht="24" customHeight="1" x14ac:dyDescent="0.25">
      <c r="A181" s="122" t="s">
        <v>237</v>
      </c>
      <c r="B181" s="116" t="s">
        <v>286</v>
      </c>
      <c r="C181" s="116"/>
      <c r="D181" s="116"/>
      <c r="E181" s="116"/>
      <c r="F181" s="116"/>
      <c r="G181" s="116"/>
      <c r="H181" s="116"/>
      <c r="I181" s="116"/>
      <c r="J181" s="116"/>
      <c r="K181" s="116"/>
      <c r="L181" s="116"/>
      <c r="M181" s="116"/>
      <c r="N181" s="116"/>
      <c r="O181" s="122" t="s">
        <v>181</v>
      </c>
    </row>
    <row r="182" spans="1:15" ht="36" x14ac:dyDescent="0.25">
      <c r="A182" s="122"/>
      <c r="B182" s="6" t="s">
        <v>288</v>
      </c>
      <c r="C182" s="6" t="s">
        <v>289</v>
      </c>
      <c r="D182" s="6" t="s">
        <v>290</v>
      </c>
      <c r="E182" s="6" t="s">
        <v>291</v>
      </c>
      <c r="F182" s="6" t="s">
        <v>292</v>
      </c>
      <c r="G182" s="6" t="s">
        <v>293</v>
      </c>
      <c r="H182" s="6" t="s">
        <v>294</v>
      </c>
      <c r="I182" s="6" t="s">
        <v>295</v>
      </c>
      <c r="J182" s="6" t="s">
        <v>296</v>
      </c>
      <c r="K182" s="6" t="s">
        <v>297</v>
      </c>
      <c r="L182" s="6" t="s">
        <v>298</v>
      </c>
      <c r="M182" s="6" t="s">
        <v>299</v>
      </c>
      <c r="N182" s="6" t="s">
        <v>300</v>
      </c>
      <c r="O182" s="122"/>
    </row>
    <row r="183" spans="1:15" x14ac:dyDescent="0.25">
      <c r="A183" s="6" t="s">
        <v>213</v>
      </c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  <c r="L183" s="108"/>
      <c r="M183" s="108">
        <v>2</v>
      </c>
      <c r="N183" s="108"/>
      <c r="O183" s="108">
        <v>2</v>
      </c>
    </row>
    <row r="184" spans="1:15" x14ac:dyDescent="0.25">
      <c r="A184" s="6" t="s">
        <v>208</v>
      </c>
      <c r="B184" s="108">
        <v>6</v>
      </c>
      <c r="C184" s="108">
        <v>15</v>
      </c>
      <c r="D184" s="108"/>
      <c r="E184" s="108">
        <v>1</v>
      </c>
      <c r="F184" s="108">
        <v>9</v>
      </c>
      <c r="G184" s="108"/>
      <c r="H184" s="108"/>
      <c r="I184" s="108"/>
      <c r="J184" s="108">
        <v>4</v>
      </c>
      <c r="K184" s="108">
        <v>5</v>
      </c>
      <c r="L184" s="108">
        <v>7</v>
      </c>
      <c r="M184" s="108">
        <v>1</v>
      </c>
      <c r="N184" s="108"/>
      <c r="O184" s="108">
        <v>48</v>
      </c>
    </row>
    <row r="185" spans="1:15" x14ac:dyDescent="0.25">
      <c r="A185" s="6" t="s">
        <v>187</v>
      </c>
      <c r="B185" s="108">
        <v>2</v>
      </c>
      <c r="C185" s="108"/>
      <c r="D185" s="108"/>
      <c r="E185" s="108"/>
      <c r="F185" s="108"/>
      <c r="G185" s="108"/>
      <c r="H185" s="108"/>
      <c r="I185" s="108"/>
      <c r="J185" s="108"/>
      <c r="K185" s="108"/>
      <c r="L185" s="108"/>
      <c r="M185" s="108">
        <v>5</v>
      </c>
      <c r="N185" s="108"/>
      <c r="O185" s="108">
        <v>7</v>
      </c>
    </row>
    <row r="186" spans="1:15" x14ac:dyDescent="0.25">
      <c r="A186" s="6" t="s">
        <v>188</v>
      </c>
      <c r="B186" s="108"/>
      <c r="C186" s="108"/>
      <c r="D186" s="108"/>
      <c r="E186" s="108"/>
      <c r="F186" s="108"/>
      <c r="G186" s="108"/>
      <c r="H186" s="108"/>
      <c r="I186" s="108"/>
      <c r="J186" s="108"/>
      <c r="K186" s="108"/>
      <c r="L186" s="108"/>
      <c r="M186" s="108">
        <v>2</v>
      </c>
      <c r="N186" s="108"/>
      <c r="O186" s="108">
        <v>2</v>
      </c>
    </row>
    <row r="187" spans="1:15" x14ac:dyDescent="0.25">
      <c r="A187" s="6" t="s">
        <v>214</v>
      </c>
      <c r="B187" s="108"/>
      <c r="C187" s="108"/>
      <c r="D187" s="108"/>
      <c r="E187" s="108"/>
      <c r="F187" s="108"/>
      <c r="G187" s="108"/>
      <c r="H187" s="108"/>
      <c r="I187" s="108"/>
      <c r="J187" s="108"/>
      <c r="K187" s="108"/>
      <c r="L187" s="108"/>
      <c r="M187" s="108">
        <v>1</v>
      </c>
      <c r="N187" s="108"/>
      <c r="O187" s="108">
        <v>1</v>
      </c>
    </row>
    <row r="188" spans="1:15" x14ac:dyDescent="0.25">
      <c r="A188" s="6" t="s">
        <v>189</v>
      </c>
      <c r="B188" s="108">
        <v>1</v>
      </c>
      <c r="C188" s="108"/>
      <c r="D188" s="108"/>
      <c r="E188" s="108"/>
      <c r="F188" s="108"/>
      <c r="G188" s="108">
        <v>13</v>
      </c>
      <c r="H188" s="108"/>
      <c r="I188" s="108">
        <v>7</v>
      </c>
      <c r="J188" s="108"/>
      <c r="K188" s="108">
        <v>4</v>
      </c>
      <c r="L188" s="108">
        <v>5</v>
      </c>
      <c r="M188" s="108">
        <v>2</v>
      </c>
      <c r="N188" s="108"/>
      <c r="O188" s="108">
        <v>32</v>
      </c>
    </row>
    <row r="189" spans="1:15" x14ac:dyDescent="0.25">
      <c r="A189" s="6" t="s">
        <v>197</v>
      </c>
      <c r="B189" s="108"/>
      <c r="C189" s="108">
        <v>15</v>
      </c>
      <c r="D189" s="108">
        <v>5</v>
      </c>
      <c r="E189" s="108"/>
      <c r="F189" s="108">
        <v>3</v>
      </c>
      <c r="G189" s="108"/>
      <c r="H189" s="108"/>
      <c r="I189" s="108"/>
      <c r="J189" s="108"/>
      <c r="K189" s="108"/>
      <c r="L189" s="108"/>
      <c r="M189" s="108"/>
      <c r="N189" s="108"/>
      <c r="O189" s="108">
        <v>23</v>
      </c>
    </row>
    <row r="190" spans="1:15" x14ac:dyDescent="0.25">
      <c r="A190" s="6" t="s">
        <v>198</v>
      </c>
      <c r="B190" s="108"/>
      <c r="C190" s="108">
        <v>8</v>
      </c>
      <c r="D190" s="108"/>
      <c r="E190" s="108"/>
      <c r="F190" s="108"/>
      <c r="G190" s="108"/>
      <c r="H190" s="108">
        <v>1</v>
      </c>
      <c r="I190" s="108"/>
      <c r="J190" s="108"/>
      <c r="K190" s="108">
        <v>1</v>
      </c>
      <c r="L190" s="108"/>
      <c r="M190" s="108">
        <v>2</v>
      </c>
      <c r="N190" s="108"/>
      <c r="O190" s="108">
        <v>12</v>
      </c>
    </row>
    <row r="191" spans="1:15" x14ac:dyDescent="0.25">
      <c r="A191" s="6" t="s">
        <v>209</v>
      </c>
      <c r="B191" s="108"/>
      <c r="C191" s="108"/>
      <c r="D191" s="108"/>
      <c r="E191" s="108"/>
      <c r="F191" s="108"/>
      <c r="G191" s="108"/>
      <c r="H191" s="108"/>
      <c r="I191" s="108"/>
      <c r="J191" s="108"/>
      <c r="K191" s="108">
        <v>1</v>
      </c>
      <c r="L191" s="108"/>
      <c r="M191" s="108"/>
      <c r="N191" s="108"/>
      <c r="O191" s="108">
        <v>1</v>
      </c>
    </row>
    <row r="192" spans="1:15" x14ac:dyDescent="0.25">
      <c r="A192" s="6" t="s">
        <v>211</v>
      </c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>
        <v>7</v>
      </c>
      <c r="M192" s="108"/>
      <c r="N192" s="108"/>
      <c r="O192" s="108">
        <v>7</v>
      </c>
    </row>
    <row r="193" spans="1:15" x14ac:dyDescent="0.25">
      <c r="A193" s="6" t="s">
        <v>200</v>
      </c>
      <c r="B193" s="108"/>
      <c r="C193" s="108"/>
      <c r="D193" s="108"/>
      <c r="E193" s="108"/>
      <c r="F193" s="108"/>
      <c r="G193" s="108"/>
      <c r="H193" s="108"/>
      <c r="I193" s="108">
        <v>3</v>
      </c>
      <c r="J193" s="108"/>
      <c r="K193" s="108">
        <v>1</v>
      </c>
      <c r="L193" s="108">
        <v>2</v>
      </c>
      <c r="M193" s="108"/>
      <c r="N193" s="108"/>
      <c r="O193" s="108">
        <v>6</v>
      </c>
    </row>
    <row r="194" spans="1:15" x14ac:dyDescent="0.25">
      <c r="A194" s="6" t="s">
        <v>190</v>
      </c>
      <c r="B194" s="108"/>
      <c r="C194" s="108"/>
      <c r="D194" s="108"/>
      <c r="E194" s="108"/>
      <c r="F194" s="108">
        <v>3</v>
      </c>
      <c r="G194" s="108">
        <v>2</v>
      </c>
      <c r="H194" s="108"/>
      <c r="I194" s="108">
        <v>5</v>
      </c>
      <c r="J194" s="108"/>
      <c r="K194" s="108">
        <v>6</v>
      </c>
      <c r="L194" s="108">
        <v>4</v>
      </c>
      <c r="M194" s="108"/>
      <c r="N194" s="108"/>
      <c r="O194" s="108">
        <v>20</v>
      </c>
    </row>
    <row r="195" spans="1:15" x14ac:dyDescent="0.25">
      <c r="A195" s="6" t="s">
        <v>191</v>
      </c>
      <c r="B195" s="108">
        <v>17</v>
      </c>
      <c r="C195" s="108">
        <v>7</v>
      </c>
      <c r="D195" s="108"/>
      <c r="E195" s="108">
        <v>7</v>
      </c>
      <c r="F195" s="108">
        <v>8</v>
      </c>
      <c r="G195" s="108">
        <v>11</v>
      </c>
      <c r="H195" s="108">
        <v>2</v>
      </c>
      <c r="I195" s="108">
        <v>14</v>
      </c>
      <c r="J195" s="108">
        <v>5</v>
      </c>
      <c r="K195" s="108">
        <v>1</v>
      </c>
      <c r="L195" s="108">
        <v>11</v>
      </c>
      <c r="M195" s="108">
        <v>9</v>
      </c>
      <c r="N195" s="108"/>
      <c r="O195" s="108">
        <v>92</v>
      </c>
    </row>
    <row r="196" spans="1:15" x14ac:dyDescent="0.25">
      <c r="A196" s="6" t="s">
        <v>192</v>
      </c>
      <c r="B196" s="108"/>
      <c r="C196" s="108"/>
      <c r="D196" s="108"/>
      <c r="E196" s="108"/>
      <c r="F196" s="108">
        <v>1</v>
      </c>
      <c r="G196" s="108">
        <v>1</v>
      </c>
      <c r="H196" s="108"/>
      <c r="I196" s="108">
        <v>2</v>
      </c>
      <c r="J196" s="108"/>
      <c r="K196" s="108"/>
      <c r="L196" s="108">
        <v>2</v>
      </c>
      <c r="M196" s="108"/>
      <c r="N196" s="108"/>
      <c r="O196" s="108">
        <v>6</v>
      </c>
    </row>
    <row r="197" spans="1:15" x14ac:dyDescent="0.25">
      <c r="A197" s="6" t="s">
        <v>201</v>
      </c>
      <c r="B197" s="108">
        <v>18</v>
      </c>
      <c r="C197" s="108">
        <v>48</v>
      </c>
      <c r="D197" s="108">
        <v>18</v>
      </c>
      <c r="E197" s="108">
        <v>2</v>
      </c>
      <c r="F197" s="108">
        <v>8</v>
      </c>
      <c r="G197" s="108">
        <v>1</v>
      </c>
      <c r="H197" s="108">
        <v>1</v>
      </c>
      <c r="I197" s="108">
        <v>5</v>
      </c>
      <c r="J197" s="108">
        <v>1</v>
      </c>
      <c r="K197" s="108">
        <v>7</v>
      </c>
      <c r="L197" s="108">
        <v>2</v>
      </c>
      <c r="M197" s="108">
        <v>1</v>
      </c>
      <c r="N197" s="108">
        <v>2</v>
      </c>
      <c r="O197" s="108">
        <v>114</v>
      </c>
    </row>
    <row r="198" spans="1:15" x14ac:dyDescent="0.25">
      <c r="A198" s="6" t="s">
        <v>217</v>
      </c>
      <c r="B198" s="108"/>
      <c r="C198" s="108"/>
      <c r="D198" s="108"/>
      <c r="E198" s="108"/>
      <c r="F198" s="108">
        <v>1</v>
      </c>
      <c r="G198" s="108"/>
      <c r="H198" s="108"/>
      <c r="I198" s="108"/>
      <c r="J198" s="108"/>
      <c r="K198" s="108"/>
      <c r="L198" s="108"/>
      <c r="M198" s="108"/>
      <c r="N198" s="108"/>
      <c r="O198" s="108">
        <v>1</v>
      </c>
    </row>
    <row r="199" spans="1:15" x14ac:dyDescent="0.25">
      <c r="A199" s="6" t="s">
        <v>193</v>
      </c>
      <c r="B199" s="108">
        <v>1</v>
      </c>
      <c r="C199" s="108"/>
      <c r="D199" s="108"/>
      <c r="E199" s="108">
        <v>3</v>
      </c>
      <c r="F199" s="108">
        <v>5</v>
      </c>
      <c r="G199" s="108">
        <v>3</v>
      </c>
      <c r="H199" s="108">
        <v>1</v>
      </c>
      <c r="I199" s="108">
        <v>2</v>
      </c>
      <c r="J199" s="108"/>
      <c r="K199" s="108">
        <v>3</v>
      </c>
      <c r="L199" s="108">
        <v>2</v>
      </c>
      <c r="M199" s="108"/>
      <c r="N199" s="108"/>
      <c r="O199" s="108">
        <v>20</v>
      </c>
    </row>
    <row r="200" spans="1:15" x14ac:dyDescent="0.25">
      <c r="A200" s="6" t="s">
        <v>218</v>
      </c>
      <c r="B200" s="108"/>
      <c r="C200" s="108"/>
      <c r="D200" s="108"/>
      <c r="E200" s="108"/>
      <c r="F200" s="108">
        <v>2</v>
      </c>
      <c r="G200" s="108"/>
      <c r="H200" s="108"/>
      <c r="I200" s="108"/>
      <c r="J200" s="108"/>
      <c r="K200" s="108"/>
      <c r="L200" s="108"/>
      <c r="M200" s="108"/>
      <c r="N200" s="108"/>
      <c r="O200" s="108">
        <v>2</v>
      </c>
    </row>
    <row r="201" spans="1:15" x14ac:dyDescent="0.25">
      <c r="A201" s="6" t="s">
        <v>194</v>
      </c>
      <c r="B201" s="108">
        <v>7</v>
      </c>
      <c r="C201" s="108">
        <v>7</v>
      </c>
      <c r="D201" s="108">
        <v>1</v>
      </c>
      <c r="E201" s="108"/>
      <c r="F201" s="108"/>
      <c r="G201" s="108">
        <v>8</v>
      </c>
      <c r="H201" s="108"/>
      <c r="I201" s="108"/>
      <c r="J201" s="108"/>
      <c r="K201" s="108"/>
      <c r="L201" s="108"/>
      <c r="M201" s="108">
        <v>1</v>
      </c>
      <c r="N201" s="108"/>
      <c r="O201" s="108">
        <v>24</v>
      </c>
    </row>
    <row r="202" spans="1:15" x14ac:dyDescent="0.25">
      <c r="A202" s="6" t="s">
        <v>199</v>
      </c>
      <c r="B202" s="108">
        <v>3</v>
      </c>
      <c r="C202" s="108">
        <v>7</v>
      </c>
      <c r="D202" s="108"/>
      <c r="E202" s="108"/>
      <c r="F202" s="108"/>
      <c r="G202" s="108"/>
      <c r="H202" s="108">
        <v>2</v>
      </c>
      <c r="I202" s="108"/>
      <c r="J202" s="108"/>
      <c r="K202" s="108"/>
      <c r="L202" s="108"/>
      <c r="M202" s="108">
        <v>2</v>
      </c>
      <c r="N202" s="108"/>
      <c r="O202" s="108">
        <v>14</v>
      </c>
    </row>
    <row r="203" spans="1:15" x14ac:dyDescent="0.25">
      <c r="A203" s="6" t="s">
        <v>195</v>
      </c>
      <c r="B203" s="108"/>
      <c r="C203" s="108"/>
      <c r="D203" s="108">
        <v>2</v>
      </c>
      <c r="E203" s="108">
        <v>1</v>
      </c>
      <c r="F203" s="108"/>
      <c r="G203" s="108">
        <v>2</v>
      </c>
      <c r="H203" s="108"/>
      <c r="I203" s="108"/>
      <c r="J203" s="108"/>
      <c r="K203" s="108"/>
      <c r="L203" s="108"/>
      <c r="M203" s="108">
        <v>3</v>
      </c>
      <c r="N203" s="108"/>
      <c r="O203" s="108">
        <v>8</v>
      </c>
    </row>
    <row r="204" spans="1:15" x14ac:dyDescent="0.25">
      <c r="A204" s="6" t="s">
        <v>202</v>
      </c>
      <c r="B204" s="108"/>
      <c r="C204" s="108"/>
      <c r="D204" s="108">
        <v>5</v>
      </c>
      <c r="E204" s="108"/>
      <c r="F204" s="108"/>
      <c r="G204" s="108"/>
      <c r="H204" s="108"/>
      <c r="I204" s="108">
        <v>6</v>
      </c>
      <c r="J204" s="108"/>
      <c r="K204" s="108"/>
      <c r="L204" s="108"/>
      <c r="M204" s="108"/>
      <c r="N204" s="108"/>
      <c r="O204" s="108">
        <v>11</v>
      </c>
    </row>
    <row r="205" spans="1:15" x14ac:dyDescent="0.25">
      <c r="A205" s="6" t="s">
        <v>203</v>
      </c>
      <c r="B205" s="108"/>
      <c r="C205" s="108"/>
      <c r="D205" s="108"/>
      <c r="E205" s="108"/>
      <c r="F205" s="108"/>
      <c r="G205" s="108"/>
      <c r="H205" s="108"/>
      <c r="I205" s="108">
        <v>9</v>
      </c>
      <c r="J205" s="108"/>
      <c r="K205" s="108"/>
      <c r="L205" s="108"/>
      <c r="M205" s="108"/>
      <c r="N205" s="108"/>
      <c r="O205" s="108">
        <v>9</v>
      </c>
    </row>
    <row r="206" spans="1:15" x14ac:dyDescent="0.25">
      <c r="A206" s="6" t="s">
        <v>204</v>
      </c>
      <c r="B206" s="108">
        <v>1</v>
      </c>
      <c r="C206" s="108">
        <v>8</v>
      </c>
      <c r="D206" s="108">
        <v>2</v>
      </c>
      <c r="E206" s="108"/>
      <c r="F206" s="108"/>
      <c r="G206" s="108"/>
      <c r="H206" s="108"/>
      <c r="I206" s="108">
        <v>3</v>
      </c>
      <c r="J206" s="108"/>
      <c r="K206" s="108">
        <v>1</v>
      </c>
      <c r="L206" s="108"/>
      <c r="M206" s="108">
        <v>5</v>
      </c>
      <c r="N206" s="108"/>
      <c r="O206" s="108">
        <v>20</v>
      </c>
    </row>
    <row r="207" spans="1:15" x14ac:dyDescent="0.25">
      <c r="A207" s="6" t="s">
        <v>205</v>
      </c>
      <c r="B207" s="108"/>
      <c r="C207" s="108"/>
      <c r="D207" s="108">
        <v>3</v>
      </c>
      <c r="E207" s="108"/>
      <c r="F207" s="108"/>
      <c r="G207" s="108"/>
      <c r="H207" s="108"/>
      <c r="I207" s="108"/>
      <c r="J207" s="108"/>
      <c r="K207" s="108"/>
      <c r="L207" s="108"/>
      <c r="M207" s="108">
        <v>1</v>
      </c>
      <c r="N207" s="108"/>
      <c r="O207" s="108">
        <v>4</v>
      </c>
    </row>
    <row r="208" spans="1:15" x14ac:dyDescent="0.25">
      <c r="A208" s="6" t="s">
        <v>215</v>
      </c>
      <c r="B208" s="108"/>
      <c r="C208" s="108">
        <v>11</v>
      </c>
      <c r="D208" s="108">
        <v>1</v>
      </c>
      <c r="E208" s="108"/>
      <c r="F208" s="108"/>
      <c r="G208" s="108"/>
      <c r="H208" s="108"/>
      <c r="I208" s="108"/>
      <c r="J208" s="108"/>
      <c r="K208" s="108"/>
      <c r="L208" s="108"/>
      <c r="M208" s="108">
        <v>3</v>
      </c>
      <c r="N208" s="108"/>
      <c r="O208" s="108">
        <v>15</v>
      </c>
    </row>
    <row r="209" spans="1:15" x14ac:dyDescent="0.25">
      <c r="A209" s="6" t="s">
        <v>206</v>
      </c>
      <c r="B209" s="108"/>
      <c r="C209" s="108">
        <v>19</v>
      </c>
      <c r="D209" s="108">
        <v>1</v>
      </c>
      <c r="E209" s="108"/>
      <c r="F209" s="108"/>
      <c r="G209" s="108"/>
      <c r="H209" s="108"/>
      <c r="I209" s="108"/>
      <c r="J209" s="108"/>
      <c r="K209" s="108"/>
      <c r="L209" s="108"/>
      <c r="M209" s="108">
        <v>6</v>
      </c>
      <c r="N209" s="108"/>
      <c r="O209" s="108">
        <v>26</v>
      </c>
    </row>
    <row r="210" spans="1:15" x14ac:dyDescent="0.25">
      <c r="A210" s="6" t="s">
        <v>207</v>
      </c>
      <c r="B210" s="108"/>
      <c r="C210" s="108">
        <v>19</v>
      </c>
      <c r="D210" s="108"/>
      <c r="E210" s="108">
        <v>7</v>
      </c>
      <c r="F210" s="108"/>
      <c r="G210" s="108"/>
      <c r="H210" s="108"/>
      <c r="I210" s="108">
        <v>2</v>
      </c>
      <c r="J210" s="108"/>
      <c r="K210" s="108"/>
      <c r="L210" s="108"/>
      <c r="M210" s="108"/>
      <c r="N210" s="108"/>
      <c r="O210" s="108">
        <v>28</v>
      </c>
    </row>
    <row r="211" spans="1:15" x14ac:dyDescent="0.25">
      <c r="A211" s="6" t="s">
        <v>212</v>
      </c>
      <c r="B211" s="108"/>
      <c r="C211" s="108">
        <v>5</v>
      </c>
      <c r="D211" s="108"/>
      <c r="E211" s="108"/>
      <c r="F211" s="108"/>
      <c r="G211" s="108"/>
      <c r="H211" s="108"/>
      <c r="I211" s="108"/>
      <c r="J211" s="108"/>
      <c r="K211" s="108"/>
      <c r="L211" s="108"/>
      <c r="M211" s="108">
        <v>6</v>
      </c>
      <c r="N211" s="108"/>
      <c r="O211" s="108">
        <v>11</v>
      </c>
    </row>
    <row r="212" spans="1:15" x14ac:dyDescent="0.25">
      <c r="A212" s="6" t="s">
        <v>231</v>
      </c>
      <c r="B212" s="108">
        <v>6</v>
      </c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>
        <v>8</v>
      </c>
      <c r="N212" s="108"/>
      <c r="O212" s="108">
        <v>14</v>
      </c>
    </row>
    <row r="213" spans="1:15" x14ac:dyDescent="0.25">
      <c r="A213" s="6" t="s">
        <v>181</v>
      </c>
      <c r="B213" s="17">
        <v>62</v>
      </c>
      <c r="C213" s="17">
        <v>169</v>
      </c>
      <c r="D213" s="17">
        <v>38</v>
      </c>
      <c r="E213" s="17">
        <v>21</v>
      </c>
      <c r="F213" s="17">
        <v>40</v>
      </c>
      <c r="G213" s="17">
        <v>41</v>
      </c>
      <c r="H213" s="17">
        <v>7</v>
      </c>
      <c r="I213" s="17">
        <v>58</v>
      </c>
      <c r="J213" s="17">
        <v>10</v>
      </c>
      <c r="K213" s="17">
        <v>30</v>
      </c>
      <c r="L213" s="17">
        <v>42</v>
      </c>
      <c r="M213" s="17">
        <v>60</v>
      </c>
      <c r="N213" s="17">
        <v>2</v>
      </c>
      <c r="O213" s="17">
        <v>580</v>
      </c>
    </row>
  </sheetData>
  <autoFilter ref="A2:P138"/>
  <mergeCells count="11">
    <mergeCell ref="A181:A182"/>
    <mergeCell ref="B181:N181"/>
    <mergeCell ref="O181:O182"/>
    <mergeCell ref="A180:O180"/>
    <mergeCell ref="A177:B177"/>
    <mergeCell ref="A161:J161"/>
    <mergeCell ref="A1:P1"/>
    <mergeCell ref="A162:A163"/>
    <mergeCell ref="C162:I162"/>
    <mergeCell ref="J162:J163"/>
    <mergeCell ref="B162:B16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ignoredErrors>
    <ignoredError sqref="O3 O14 O27 O38 O45 O60 O71:O136 O138" formula="1"/>
  </ignoredError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workbookViewId="0">
      <selection activeCell="C106" sqref="C106"/>
    </sheetView>
  </sheetViews>
  <sheetFormatPr defaultColWidth="11.85546875" defaultRowHeight="15" x14ac:dyDescent="0.25"/>
  <cols>
    <col min="1" max="1" width="11.85546875" customWidth="1"/>
    <col min="2" max="2" width="19.42578125" customWidth="1"/>
  </cols>
  <sheetData>
    <row r="1" spans="1:10" ht="78" customHeight="1" x14ac:dyDescent="0.25">
      <c r="A1" s="71" t="s">
        <v>0</v>
      </c>
      <c r="B1" s="72" t="s">
        <v>1</v>
      </c>
      <c r="C1" s="72" t="s">
        <v>238</v>
      </c>
      <c r="D1" s="6" t="s">
        <v>138</v>
      </c>
      <c r="E1" s="72" t="s">
        <v>160</v>
      </c>
      <c r="F1" s="72" t="s">
        <v>161</v>
      </c>
      <c r="G1" s="72" t="s">
        <v>162</v>
      </c>
      <c r="H1" s="72" t="s">
        <v>163</v>
      </c>
      <c r="I1" s="72" t="s">
        <v>164</v>
      </c>
      <c r="J1" s="72" t="s">
        <v>246</v>
      </c>
    </row>
    <row r="2" spans="1:10" ht="36" x14ac:dyDescent="0.25">
      <c r="A2" s="57" t="s">
        <v>147</v>
      </c>
      <c r="B2" s="58" t="s">
        <v>3</v>
      </c>
      <c r="C2" s="63">
        <v>8572772</v>
      </c>
      <c r="D2" s="41">
        <v>16</v>
      </c>
      <c r="E2" s="63">
        <v>4359890.5600000005</v>
      </c>
      <c r="F2" s="63">
        <v>4345420.08</v>
      </c>
      <c r="G2" s="63">
        <v>4200158.09</v>
      </c>
      <c r="H2" s="65">
        <f t="shared" ref="H2:H5" si="0">E2/C2</f>
        <v>0.50857418813891242</v>
      </c>
      <c r="I2" s="65">
        <f t="shared" ref="I2:I5" si="1">F2/E2</f>
        <v>0.99668099925884368</v>
      </c>
      <c r="J2" s="65">
        <f t="shared" ref="J2:J5" si="2">G2/E2</f>
        <v>0.96336319276784765</v>
      </c>
    </row>
    <row r="3" spans="1:10" ht="48" x14ac:dyDescent="0.25">
      <c r="A3" s="34" t="s">
        <v>147</v>
      </c>
      <c r="B3" s="43" t="s">
        <v>5</v>
      </c>
      <c r="C3" s="40">
        <v>55207000</v>
      </c>
      <c r="D3" s="41">
        <v>18</v>
      </c>
      <c r="E3" s="40">
        <v>46013318.210000001</v>
      </c>
      <c r="F3" s="40">
        <v>30919874.880000003</v>
      </c>
      <c r="G3" s="40">
        <v>19077513.749999996</v>
      </c>
      <c r="H3" s="65">
        <f t="shared" si="0"/>
        <v>0.83346891173220794</v>
      </c>
      <c r="I3" s="65">
        <f t="shared" si="1"/>
        <v>0.67197663813083219</v>
      </c>
      <c r="J3" s="65">
        <f t="shared" si="2"/>
        <v>0.41460851971014578</v>
      </c>
    </row>
    <row r="4" spans="1:10" ht="36" x14ac:dyDescent="0.25">
      <c r="A4" s="34" t="s">
        <v>147</v>
      </c>
      <c r="B4" s="35" t="s">
        <v>8</v>
      </c>
      <c r="C4" s="40">
        <v>8406438</v>
      </c>
      <c r="D4" s="41">
        <v>16</v>
      </c>
      <c r="E4" s="40">
        <v>8016777.8800000008</v>
      </c>
      <c r="F4" s="40">
        <v>5538767.0200000005</v>
      </c>
      <c r="G4" s="40">
        <v>5280326.9499999993</v>
      </c>
      <c r="H4" s="65">
        <f t="shared" si="0"/>
        <v>0.95364741642060535</v>
      </c>
      <c r="I4" s="65">
        <f t="shared" si="1"/>
        <v>0.69089690433084572</v>
      </c>
      <c r="J4" s="65">
        <f t="shared" si="2"/>
        <v>0.65865950498306669</v>
      </c>
    </row>
    <row r="5" spans="1:10" ht="48" x14ac:dyDescent="0.25">
      <c r="A5" s="34" t="s">
        <v>147</v>
      </c>
      <c r="B5" s="35" t="s">
        <v>10</v>
      </c>
      <c r="C5" s="40">
        <v>8599658</v>
      </c>
      <c r="D5" s="41">
        <v>12</v>
      </c>
      <c r="E5" s="40">
        <v>7788800.4699999997</v>
      </c>
      <c r="F5" s="40">
        <v>7057480.3399999999</v>
      </c>
      <c r="G5" s="40">
        <v>5047793.5200000005</v>
      </c>
      <c r="H5" s="65">
        <f t="shared" si="0"/>
        <v>0.90571049104510892</v>
      </c>
      <c r="I5" s="65">
        <f t="shared" si="1"/>
        <v>0.90610619275499305</v>
      </c>
      <c r="J5" s="65">
        <f t="shared" si="2"/>
        <v>0.64808355785239424</v>
      </c>
    </row>
    <row r="6" spans="1:10" x14ac:dyDescent="0.25">
      <c r="A6" s="115" t="s">
        <v>181</v>
      </c>
      <c r="B6" s="115"/>
      <c r="C6" s="78">
        <f>SUM(C2:C5)</f>
        <v>80785868</v>
      </c>
      <c r="D6" s="17">
        <f>SUM(D2:D5)</f>
        <v>62</v>
      </c>
      <c r="E6" s="78">
        <f t="shared" ref="E6:G6" si="3">SUM(E2:E5)</f>
        <v>66178787.120000005</v>
      </c>
      <c r="F6" s="78">
        <f t="shared" si="3"/>
        <v>47861542.320000008</v>
      </c>
      <c r="G6" s="78">
        <f t="shared" si="3"/>
        <v>33605792.309999995</v>
      </c>
      <c r="H6" s="79">
        <f t="shared" ref="H6" si="4">E6/C6</f>
        <v>0.81918767178437701</v>
      </c>
      <c r="I6" s="79">
        <f t="shared" ref="I6" si="5">F6/E6</f>
        <v>0.72321576751193872</v>
      </c>
      <c r="J6" s="79">
        <f t="shared" ref="J6" si="6">G6/E6</f>
        <v>0.50780308573899402</v>
      </c>
    </row>
    <row r="8" spans="1:10" ht="72" x14ac:dyDescent="0.25">
      <c r="A8" s="72" t="s">
        <v>0</v>
      </c>
      <c r="B8" s="72" t="s">
        <v>1</v>
      </c>
      <c r="C8" s="72" t="s">
        <v>238</v>
      </c>
      <c r="D8" s="6" t="s">
        <v>138</v>
      </c>
      <c r="E8" s="72" t="s">
        <v>160</v>
      </c>
      <c r="F8" s="72" t="s">
        <v>161</v>
      </c>
      <c r="G8" s="72" t="s">
        <v>162</v>
      </c>
      <c r="H8" s="72" t="s">
        <v>163</v>
      </c>
      <c r="I8" s="72" t="s">
        <v>164</v>
      </c>
      <c r="J8" s="72" t="s">
        <v>246</v>
      </c>
    </row>
    <row r="9" spans="1:10" ht="48" x14ac:dyDescent="0.25">
      <c r="A9" s="34" t="s">
        <v>148</v>
      </c>
      <c r="B9" s="35" t="s">
        <v>12</v>
      </c>
      <c r="C9" s="40">
        <v>84326940</v>
      </c>
      <c r="D9" s="41">
        <v>284</v>
      </c>
      <c r="E9" s="40">
        <v>33086094.930000003</v>
      </c>
      <c r="F9" s="40">
        <v>32194576.880000003</v>
      </c>
      <c r="G9" s="40">
        <v>29301499.199999999</v>
      </c>
      <c r="H9" s="65">
        <f t="shared" ref="H9:H22" si="7">E9/C9</f>
        <v>0.39235498086376669</v>
      </c>
      <c r="I9" s="65">
        <f t="shared" ref="I9:I22" si="8">F9/E9</f>
        <v>0.97305460037256808</v>
      </c>
      <c r="J9" s="65">
        <f t="shared" ref="J9:J22" si="9">G9/E9</f>
        <v>0.88561370757089819</v>
      </c>
    </row>
    <row r="10" spans="1:10" ht="36" x14ac:dyDescent="0.25">
      <c r="A10" s="34" t="s">
        <v>148</v>
      </c>
      <c r="B10" s="35" t="s">
        <v>14</v>
      </c>
      <c r="C10" s="40">
        <v>4204000</v>
      </c>
      <c r="D10" s="41">
        <v>11</v>
      </c>
      <c r="E10" s="40">
        <v>2096977.9</v>
      </c>
      <c r="F10" s="40">
        <v>2065255.9700000002</v>
      </c>
      <c r="G10" s="40">
        <v>1862722.7999999998</v>
      </c>
      <c r="H10" s="65">
        <f t="shared" si="7"/>
        <v>0.49880539961941006</v>
      </c>
      <c r="I10" s="65">
        <f t="shared" si="8"/>
        <v>0.98487254920521594</v>
      </c>
      <c r="J10" s="65">
        <f t="shared" si="9"/>
        <v>0.88828918988607364</v>
      </c>
    </row>
    <row r="11" spans="1:10" ht="48" x14ac:dyDescent="0.25">
      <c r="A11" s="34" t="s">
        <v>148</v>
      </c>
      <c r="B11" s="35" t="s">
        <v>16</v>
      </c>
      <c r="C11" s="40">
        <v>3806000</v>
      </c>
      <c r="D11" s="41">
        <v>12</v>
      </c>
      <c r="E11" s="40">
        <v>978627.72</v>
      </c>
      <c r="F11" s="40">
        <v>911009.72</v>
      </c>
      <c r="G11" s="40">
        <v>315955.76</v>
      </c>
      <c r="H11" s="65">
        <f t="shared" si="7"/>
        <v>0.25712761954808194</v>
      </c>
      <c r="I11" s="65">
        <f t="shared" si="8"/>
        <v>0.93090528847885079</v>
      </c>
      <c r="J11" s="65">
        <f t="shared" si="9"/>
        <v>0.32285592727743295</v>
      </c>
    </row>
    <row r="12" spans="1:10" ht="24" x14ac:dyDescent="0.25">
      <c r="A12" s="34" t="s">
        <v>148</v>
      </c>
      <c r="B12" s="35" t="s">
        <v>18</v>
      </c>
      <c r="C12" s="40">
        <v>2601000</v>
      </c>
      <c r="D12" s="41">
        <v>8</v>
      </c>
      <c r="E12" s="40">
        <v>707420.26</v>
      </c>
      <c r="F12" s="40">
        <v>638585.39</v>
      </c>
      <c r="G12" s="40">
        <v>562619.9</v>
      </c>
      <c r="H12" s="65">
        <f t="shared" si="7"/>
        <v>0.27198010765090352</v>
      </c>
      <c r="I12" s="65">
        <f t="shared" si="8"/>
        <v>0.90269593070461396</v>
      </c>
      <c r="J12" s="65">
        <f t="shared" si="9"/>
        <v>0.79531211051263928</v>
      </c>
    </row>
    <row r="13" spans="1:10" ht="36" x14ac:dyDescent="0.25">
      <c r="A13" s="34" t="s">
        <v>148</v>
      </c>
      <c r="B13" s="35" t="s">
        <v>20</v>
      </c>
      <c r="C13" s="40">
        <v>3200000</v>
      </c>
      <c r="D13" s="41">
        <v>6</v>
      </c>
      <c r="E13" s="40">
        <v>550922.89</v>
      </c>
      <c r="F13" s="40">
        <v>541802.89</v>
      </c>
      <c r="G13" s="40">
        <v>322348.66000000003</v>
      </c>
      <c r="H13" s="65">
        <f t="shared" si="7"/>
        <v>0.172163403125</v>
      </c>
      <c r="I13" s="65">
        <f t="shared" si="8"/>
        <v>0.98344595919766553</v>
      </c>
      <c r="J13" s="65">
        <f t="shared" si="9"/>
        <v>0.58510667436598984</v>
      </c>
    </row>
    <row r="14" spans="1:10" ht="60" x14ac:dyDescent="0.25">
      <c r="A14" s="34" t="s">
        <v>148</v>
      </c>
      <c r="B14" s="35" t="s">
        <v>22</v>
      </c>
      <c r="C14" s="40">
        <v>3504000</v>
      </c>
      <c r="D14" s="41">
        <v>6</v>
      </c>
      <c r="E14" s="40">
        <v>1138472.02</v>
      </c>
      <c r="F14" s="40">
        <v>1078388.8999999999</v>
      </c>
      <c r="G14" s="40">
        <v>841177.66</v>
      </c>
      <c r="H14" s="65">
        <f t="shared" si="7"/>
        <v>0.3249063984018265</v>
      </c>
      <c r="I14" s="65">
        <f t="shared" si="8"/>
        <v>0.94722477237516989</v>
      </c>
      <c r="J14" s="65">
        <f t="shared" si="9"/>
        <v>0.73886546636429418</v>
      </c>
    </row>
    <row r="15" spans="1:10" ht="36" x14ac:dyDescent="0.25">
      <c r="A15" s="34" t="s">
        <v>148</v>
      </c>
      <c r="B15" s="35" t="s">
        <v>24</v>
      </c>
      <c r="C15" s="40">
        <v>4719000</v>
      </c>
      <c r="D15" s="41">
        <v>16</v>
      </c>
      <c r="E15" s="40">
        <v>1263758.8400000001</v>
      </c>
      <c r="F15" s="40">
        <v>1240970.3500000001</v>
      </c>
      <c r="G15" s="40">
        <v>1080760.1000000001</v>
      </c>
      <c r="H15" s="65">
        <f t="shared" si="7"/>
        <v>0.26780225471498198</v>
      </c>
      <c r="I15" s="65">
        <f t="shared" si="8"/>
        <v>0.98196769092432223</v>
      </c>
      <c r="J15" s="65">
        <f t="shared" si="9"/>
        <v>0.8551948882905539</v>
      </c>
    </row>
    <row r="16" spans="1:10" ht="96" x14ac:dyDescent="0.25">
      <c r="A16" s="34" t="s">
        <v>148</v>
      </c>
      <c r="B16" s="35" t="s">
        <v>250</v>
      </c>
      <c r="C16" s="40">
        <v>987350</v>
      </c>
      <c r="D16" s="41">
        <v>5</v>
      </c>
      <c r="E16" s="40">
        <v>850267.20000000007</v>
      </c>
      <c r="F16" s="40">
        <v>847499.70000000007</v>
      </c>
      <c r="G16" s="40">
        <v>478917.92</v>
      </c>
      <c r="H16" s="65">
        <f t="shared" si="7"/>
        <v>0.86116088519775158</v>
      </c>
      <c r="I16" s="65">
        <f t="shared" si="8"/>
        <v>0.99674514082161469</v>
      </c>
      <c r="J16" s="65">
        <f>G16/E16</f>
        <v>0.56325578594587666</v>
      </c>
    </row>
    <row r="17" spans="1:10" ht="60" x14ac:dyDescent="0.25">
      <c r="A17" s="34" t="s">
        <v>148</v>
      </c>
      <c r="B17" s="35" t="s">
        <v>118</v>
      </c>
      <c r="C17" s="48">
        <v>317450</v>
      </c>
      <c r="D17" s="49">
        <v>4</v>
      </c>
      <c r="E17" s="48">
        <v>268211.12</v>
      </c>
      <c r="F17" s="48">
        <v>252188.31</v>
      </c>
      <c r="G17" s="48">
        <v>252188.31</v>
      </c>
      <c r="H17" s="65">
        <f t="shared" si="7"/>
        <v>0.84489248700582764</v>
      </c>
      <c r="I17" s="65">
        <f t="shared" si="8"/>
        <v>0.94026045601688701</v>
      </c>
      <c r="J17" s="65">
        <f t="shared" si="9"/>
        <v>0.94026045601688701</v>
      </c>
    </row>
    <row r="18" spans="1:10" ht="60" x14ac:dyDescent="0.25">
      <c r="A18" s="34" t="s">
        <v>148</v>
      </c>
      <c r="B18" s="35" t="s">
        <v>119</v>
      </c>
      <c r="C18" s="48">
        <v>441350</v>
      </c>
      <c r="D18" s="49">
        <v>4</v>
      </c>
      <c r="E18" s="48">
        <v>378664</v>
      </c>
      <c r="F18" s="48">
        <v>378664</v>
      </c>
      <c r="G18" s="48">
        <v>0</v>
      </c>
      <c r="H18" s="65">
        <f t="shared" si="7"/>
        <v>0.8579675994108984</v>
      </c>
      <c r="I18" s="65">
        <f t="shared" si="8"/>
        <v>1</v>
      </c>
      <c r="J18" s="65">
        <f t="shared" si="9"/>
        <v>0</v>
      </c>
    </row>
    <row r="19" spans="1:10" ht="60" x14ac:dyDescent="0.25">
      <c r="A19" s="34" t="s">
        <v>148</v>
      </c>
      <c r="B19" s="35" t="s">
        <v>120</v>
      </c>
      <c r="C19" s="48">
        <v>1900000</v>
      </c>
      <c r="D19" s="49">
        <v>1</v>
      </c>
      <c r="E19" s="48">
        <v>40941.699999999997</v>
      </c>
      <c r="F19" s="48">
        <v>40941.699999999997</v>
      </c>
      <c r="G19" s="48">
        <v>40941.699999999997</v>
      </c>
      <c r="H19" s="65">
        <f t="shared" si="7"/>
        <v>2.1548263157894737E-2</v>
      </c>
      <c r="I19" s="65">
        <f t="shared" si="8"/>
        <v>1</v>
      </c>
      <c r="J19" s="65">
        <f t="shared" si="9"/>
        <v>1</v>
      </c>
    </row>
    <row r="20" spans="1:10" ht="60" x14ac:dyDescent="0.25">
      <c r="A20" s="34" t="s">
        <v>148</v>
      </c>
      <c r="B20" s="35" t="s">
        <v>121</v>
      </c>
      <c r="C20" s="48">
        <v>588350</v>
      </c>
      <c r="D20" s="49">
        <v>2</v>
      </c>
      <c r="E20" s="48">
        <v>504108.5</v>
      </c>
      <c r="F20" s="48">
        <v>504108.5</v>
      </c>
      <c r="G20" s="48">
        <v>208866.67</v>
      </c>
      <c r="H20" s="65">
        <f t="shared" si="7"/>
        <v>0.85681737061273056</v>
      </c>
      <c r="I20" s="65">
        <f t="shared" si="8"/>
        <v>1</v>
      </c>
      <c r="J20" s="65">
        <f t="shared" si="9"/>
        <v>0.41432880024835927</v>
      </c>
    </row>
    <row r="21" spans="1:10" ht="60" x14ac:dyDescent="0.25">
      <c r="A21" s="34" t="s">
        <v>148</v>
      </c>
      <c r="B21" s="35" t="s">
        <v>122</v>
      </c>
      <c r="C21" s="48">
        <v>527100</v>
      </c>
      <c r="D21" s="49">
        <v>2</v>
      </c>
      <c r="E21" s="48">
        <v>447484.82</v>
      </c>
      <c r="F21" s="48">
        <v>447484.82</v>
      </c>
      <c r="G21" s="48">
        <v>447484.82</v>
      </c>
      <c r="H21" s="65">
        <f t="shared" si="7"/>
        <v>0.848956213242269</v>
      </c>
      <c r="I21" s="65">
        <f t="shared" si="8"/>
        <v>1</v>
      </c>
      <c r="J21" s="65">
        <f t="shared" si="9"/>
        <v>1</v>
      </c>
    </row>
    <row r="22" spans="1:10" ht="60" x14ac:dyDescent="0.25">
      <c r="A22" s="34" t="s">
        <v>148</v>
      </c>
      <c r="B22" s="43" t="s">
        <v>134</v>
      </c>
      <c r="C22" s="48">
        <v>286300</v>
      </c>
      <c r="D22" s="49">
        <v>1</v>
      </c>
      <c r="E22" s="48">
        <v>193889.6</v>
      </c>
      <c r="F22" s="48">
        <v>193889.6</v>
      </c>
      <c r="G22" s="48">
        <v>190102.67</v>
      </c>
      <c r="H22" s="65">
        <f t="shared" si="7"/>
        <v>0.67722528815927352</v>
      </c>
      <c r="I22" s="65">
        <f t="shared" si="8"/>
        <v>1</v>
      </c>
      <c r="J22" s="65">
        <f t="shared" si="9"/>
        <v>0.98046862750761266</v>
      </c>
    </row>
    <row r="23" spans="1:10" x14ac:dyDescent="0.25">
      <c r="A23" s="115" t="s">
        <v>181</v>
      </c>
      <c r="B23" s="115"/>
      <c r="C23" s="78">
        <f>SUM(C9:C22)</f>
        <v>111408840</v>
      </c>
      <c r="D23" s="17">
        <f>SUM(D9:D22)</f>
        <v>362</v>
      </c>
      <c r="E23" s="78">
        <f>SUM(E9:E22)</f>
        <v>42505841.500000015</v>
      </c>
      <c r="F23" s="78">
        <f>SUM(F9:F22)</f>
        <v>41335366.730000012</v>
      </c>
      <c r="G23" s="78">
        <f t="shared" ref="G23" si="10">SUM(G9:G22)</f>
        <v>35905586.170000009</v>
      </c>
      <c r="H23" s="79">
        <f t="shared" ref="H23" si="11">E23/C23</f>
        <v>0.38153024032922356</v>
      </c>
      <c r="I23" s="79">
        <f t="shared" ref="I23" si="12">F23/E23</f>
        <v>0.97246320202836112</v>
      </c>
      <c r="J23" s="79">
        <f t="shared" ref="J23" si="13">G23/E23</f>
        <v>0.84472121720022875</v>
      </c>
    </row>
    <row r="25" spans="1:10" ht="72" x14ac:dyDescent="0.25">
      <c r="A25" s="72" t="s">
        <v>0</v>
      </c>
      <c r="B25" s="72" t="s">
        <v>1</v>
      </c>
      <c r="C25" s="72" t="s">
        <v>238</v>
      </c>
      <c r="D25" s="6" t="s">
        <v>138</v>
      </c>
      <c r="E25" s="72" t="s">
        <v>160</v>
      </c>
      <c r="F25" s="72" t="s">
        <v>161</v>
      </c>
      <c r="G25" s="72" t="s">
        <v>162</v>
      </c>
      <c r="H25" s="72" t="s">
        <v>163</v>
      </c>
      <c r="I25" s="72" t="s">
        <v>164</v>
      </c>
      <c r="J25" s="72" t="s">
        <v>246</v>
      </c>
    </row>
    <row r="26" spans="1:10" ht="24" x14ac:dyDescent="0.25">
      <c r="A26" s="34" t="s">
        <v>156</v>
      </c>
      <c r="B26" s="35" t="s">
        <v>41</v>
      </c>
      <c r="C26" s="40">
        <v>15009429</v>
      </c>
      <c r="D26" s="41">
        <v>9</v>
      </c>
      <c r="E26" s="40">
        <v>8485879.2699999996</v>
      </c>
      <c r="F26" s="40">
        <v>7959182.2599999988</v>
      </c>
      <c r="G26" s="40">
        <v>4281250.22</v>
      </c>
      <c r="H26" s="65">
        <f t="shared" ref="H26:H29" si="14">E26/C26</f>
        <v>0.56536989315183139</v>
      </c>
      <c r="I26" s="65">
        <f t="shared" ref="I26:I29" si="15">F26/E26</f>
        <v>0.93793253554030342</v>
      </c>
      <c r="J26" s="65">
        <f t="shared" ref="J26:J29" si="16">G26/E26</f>
        <v>0.50451462762797472</v>
      </c>
    </row>
    <row r="27" spans="1:10" ht="36" x14ac:dyDescent="0.25">
      <c r="A27" s="34" t="s">
        <v>156</v>
      </c>
      <c r="B27" s="35" t="s">
        <v>43</v>
      </c>
      <c r="C27" s="40">
        <v>15130000</v>
      </c>
      <c r="D27" s="41">
        <v>445</v>
      </c>
      <c r="E27" s="40">
        <v>13922590.520000001</v>
      </c>
      <c r="F27" s="40">
        <v>9966888.1399999987</v>
      </c>
      <c r="G27" s="40">
        <v>6800946.3900000015</v>
      </c>
      <c r="H27" s="65">
        <f t="shared" si="14"/>
        <v>0.92019765499008599</v>
      </c>
      <c r="I27" s="65">
        <f t="shared" si="15"/>
        <v>0.71587885355691672</v>
      </c>
      <c r="J27" s="65">
        <f t="shared" si="16"/>
        <v>0.48848282797876907</v>
      </c>
    </row>
    <row r="28" spans="1:10" x14ac:dyDescent="0.25">
      <c r="A28" s="34" t="s">
        <v>156</v>
      </c>
      <c r="B28" s="35" t="s">
        <v>45</v>
      </c>
      <c r="C28" s="40">
        <v>8400000</v>
      </c>
      <c r="D28" s="41">
        <v>222</v>
      </c>
      <c r="E28" s="40">
        <v>2337910.08</v>
      </c>
      <c r="F28" s="40">
        <v>1955689.3699999999</v>
      </c>
      <c r="G28" s="40">
        <v>1397987.5999999996</v>
      </c>
      <c r="H28" s="65">
        <f t="shared" si="14"/>
        <v>0.27832262857142859</v>
      </c>
      <c r="I28" s="65">
        <f t="shared" si="15"/>
        <v>0.83651180031697359</v>
      </c>
      <c r="J28" s="65">
        <f t="shared" si="16"/>
        <v>0.5979646573917845</v>
      </c>
    </row>
    <row r="29" spans="1:10" ht="36" x14ac:dyDescent="0.25">
      <c r="A29" s="34" t="s">
        <v>156</v>
      </c>
      <c r="B29" s="35" t="s">
        <v>47</v>
      </c>
      <c r="C29" s="40">
        <v>9890000</v>
      </c>
      <c r="D29" s="41">
        <v>225</v>
      </c>
      <c r="E29" s="40">
        <v>8950995.1999999993</v>
      </c>
      <c r="F29" s="40">
        <v>5158890.21</v>
      </c>
      <c r="G29" s="40">
        <v>2149013.9899999993</v>
      </c>
      <c r="H29" s="65">
        <f t="shared" si="14"/>
        <v>0.90505512639029317</v>
      </c>
      <c r="I29" s="65">
        <f t="shared" si="15"/>
        <v>0.57634822661953844</v>
      </c>
      <c r="J29" s="65">
        <f t="shared" si="16"/>
        <v>0.24008659841533592</v>
      </c>
    </row>
    <row r="30" spans="1:10" x14ac:dyDescent="0.25">
      <c r="A30" s="115" t="s">
        <v>181</v>
      </c>
      <c r="B30" s="115"/>
      <c r="C30" s="78">
        <f>SUM(C26:C29)</f>
        <v>48429429</v>
      </c>
      <c r="D30" s="17">
        <f t="shared" ref="D30:G30" si="17">SUM(D26:D29)</f>
        <v>901</v>
      </c>
      <c r="E30" s="78">
        <f t="shared" si="17"/>
        <v>33697375.069999993</v>
      </c>
      <c r="F30" s="78">
        <f t="shared" si="17"/>
        <v>25040649.98</v>
      </c>
      <c r="G30" s="78">
        <f t="shared" si="17"/>
        <v>14629198.199999999</v>
      </c>
      <c r="H30" s="79">
        <f t="shared" ref="H30" si="18">E30/C30</f>
        <v>0.69580368312828944</v>
      </c>
      <c r="I30" s="79">
        <f t="shared" ref="I30" si="19">F30/E30</f>
        <v>0.74310387464847738</v>
      </c>
      <c r="J30" s="79">
        <f t="shared" ref="J30" si="20">G30/E30</f>
        <v>0.4341346520199445</v>
      </c>
    </row>
    <row r="33" spans="1:10" ht="72" x14ac:dyDescent="0.25">
      <c r="A33" s="72" t="s">
        <v>0</v>
      </c>
      <c r="B33" s="72" t="s">
        <v>1</v>
      </c>
      <c r="C33" s="72" t="s">
        <v>238</v>
      </c>
      <c r="D33" s="6" t="s">
        <v>138</v>
      </c>
      <c r="E33" s="72" t="s">
        <v>160</v>
      </c>
      <c r="F33" s="72" t="s">
        <v>161</v>
      </c>
      <c r="G33" s="72" t="s">
        <v>162</v>
      </c>
      <c r="H33" s="72" t="s">
        <v>163</v>
      </c>
      <c r="I33" s="72" t="s">
        <v>164</v>
      </c>
      <c r="J33" s="72" t="s">
        <v>246</v>
      </c>
    </row>
    <row r="34" spans="1:10" ht="36" x14ac:dyDescent="0.25">
      <c r="A34" s="34" t="s">
        <v>150</v>
      </c>
      <c r="B34" s="35" t="s">
        <v>112</v>
      </c>
      <c r="C34" s="40">
        <v>30700000</v>
      </c>
      <c r="D34" s="41">
        <v>6</v>
      </c>
      <c r="E34" s="40">
        <v>59565683.489999995</v>
      </c>
      <c r="F34" s="40">
        <v>50278307.770000003</v>
      </c>
      <c r="G34" s="40">
        <v>25627809.75</v>
      </c>
      <c r="H34" s="65">
        <f t="shared" ref="H34:H38" si="21">E34/C34</f>
        <v>1.9402502765472311</v>
      </c>
      <c r="I34" s="65">
        <f t="shared" ref="I34:I38" si="22">F34/E34</f>
        <v>0.84408177366823678</v>
      </c>
      <c r="J34" s="65">
        <f t="shared" ref="J34:J38" si="23">G34/E34</f>
        <v>0.43024453424264741</v>
      </c>
    </row>
    <row r="35" spans="1:10" ht="36" x14ac:dyDescent="0.25">
      <c r="A35" s="34" t="s">
        <v>150</v>
      </c>
      <c r="B35" s="43" t="s">
        <v>39</v>
      </c>
      <c r="C35" s="40">
        <v>23900000</v>
      </c>
      <c r="D35" s="41">
        <v>8</v>
      </c>
      <c r="E35" s="40">
        <v>30229834.75</v>
      </c>
      <c r="F35" s="40">
        <v>25671110.16</v>
      </c>
      <c r="G35" s="40">
        <v>14809022.259999998</v>
      </c>
      <c r="H35" s="65">
        <f t="shared" si="21"/>
        <v>1.2648466422594142</v>
      </c>
      <c r="I35" s="65">
        <f t="shared" si="22"/>
        <v>0.84919783294548112</v>
      </c>
      <c r="J35" s="65">
        <f t="shared" si="23"/>
        <v>0.48988101928013345</v>
      </c>
    </row>
    <row r="36" spans="1:10" ht="108" x14ac:dyDescent="0.25">
      <c r="A36" s="34" t="s">
        <v>150</v>
      </c>
      <c r="B36" s="35" t="s">
        <v>102</v>
      </c>
      <c r="C36" s="48">
        <v>1000000</v>
      </c>
      <c r="D36" s="49">
        <v>1</v>
      </c>
      <c r="E36" s="48">
        <v>150000</v>
      </c>
      <c r="F36" s="48">
        <v>150000</v>
      </c>
      <c r="G36" s="48">
        <v>20466.04</v>
      </c>
      <c r="H36" s="65">
        <f t="shared" si="21"/>
        <v>0.15</v>
      </c>
      <c r="I36" s="65">
        <f t="shared" si="22"/>
        <v>1</v>
      </c>
      <c r="J36" s="65">
        <f t="shared" si="23"/>
        <v>0.13644026666666667</v>
      </c>
    </row>
    <row r="37" spans="1:10" ht="84" x14ac:dyDescent="0.25">
      <c r="A37" s="34" t="s">
        <v>150</v>
      </c>
      <c r="B37" s="35" t="s">
        <v>104</v>
      </c>
      <c r="C37" s="48">
        <v>500000</v>
      </c>
      <c r="D37" s="49">
        <v>5</v>
      </c>
      <c r="E37" s="48">
        <v>499796</v>
      </c>
      <c r="F37" s="48">
        <v>167610</v>
      </c>
      <c r="G37" s="48">
        <v>146479.06</v>
      </c>
      <c r="H37" s="65">
        <f t="shared" si="21"/>
        <v>0.99959200000000004</v>
      </c>
      <c r="I37" s="65">
        <f t="shared" si="22"/>
        <v>0.33535682558483859</v>
      </c>
      <c r="J37" s="65">
        <f t="shared" si="23"/>
        <v>0.29307769569984554</v>
      </c>
    </row>
    <row r="38" spans="1:10" ht="108" x14ac:dyDescent="0.25">
      <c r="A38" s="34" t="s">
        <v>150</v>
      </c>
      <c r="B38" s="35" t="s">
        <v>105</v>
      </c>
      <c r="C38" s="48">
        <v>500000</v>
      </c>
      <c r="D38" s="49">
        <v>1</v>
      </c>
      <c r="E38" s="48">
        <v>75000</v>
      </c>
      <c r="F38" s="48">
        <v>75000</v>
      </c>
      <c r="G38" s="48">
        <v>7998.09</v>
      </c>
      <c r="H38" s="65">
        <f t="shared" si="21"/>
        <v>0.15</v>
      </c>
      <c r="I38" s="65">
        <f t="shared" si="22"/>
        <v>1</v>
      </c>
      <c r="J38" s="65">
        <f t="shared" si="23"/>
        <v>0.10664120000000001</v>
      </c>
    </row>
    <row r="39" spans="1:10" x14ac:dyDescent="0.25">
      <c r="A39" s="115" t="s">
        <v>181</v>
      </c>
      <c r="B39" s="115"/>
      <c r="C39" s="78">
        <f>SUM(C34:C38)</f>
        <v>56600000</v>
      </c>
      <c r="D39" s="17">
        <f t="shared" ref="D39:G39" si="24">SUM(D34:D38)</f>
        <v>21</v>
      </c>
      <c r="E39" s="78">
        <f t="shared" si="24"/>
        <v>90520314.239999995</v>
      </c>
      <c r="F39" s="78">
        <f t="shared" si="24"/>
        <v>76342027.930000007</v>
      </c>
      <c r="G39" s="78">
        <f t="shared" si="24"/>
        <v>40611775.200000003</v>
      </c>
      <c r="H39" s="79">
        <f t="shared" ref="H39" si="25">E39/C39</f>
        <v>1.5992988381625441</v>
      </c>
      <c r="I39" s="79">
        <f t="shared" ref="I39" si="26">F39/E39</f>
        <v>0.84336901137562836</v>
      </c>
      <c r="J39" s="79">
        <f t="shared" ref="J39" si="27">G39/E39</f>
        <v>0.44864819064066042</v>
      </c>
    </row>
    <row r="42" spans="1:10" ht="72" x14ac:dyDescent="0.25">
      <c r="A42" s="72" t="s">
        <v>0</v>
      </c>
      <c r="B42" s="72" t="s">
        <v>1</v>
      </c>
      <c r="C42" s="72" t="s">
        <v>238</v>
      </c>
      <c r="D42" s="6" t="s">
        <v>138</v>
      </c>
      <c r="E42" s="72" t="s">
        <v>160</v>
      </c>
      <c r="F42" s="72" t="s">
        <v>161</v>
      </c>
      <c r="G42" s="72" t="s">
        <v>162</v>
      </c>
      <c r="H42" s="72" t="s">
        <v>163</v>
      </c>
      <c r="I42" s="72" t="s">
        <v>164</v>
      </c>
      <c r="J42" s="72" t="s">
        <v>246</v>
      </c>
    </row>
    <row r="43" spans="1:10" ht="36" x14ac:dyDescent="0.25">
      <c r="A43" s="34" t="s">
        <v>152</v>
      </c>
      <c r="B43" s="35" t="s">
        <v>61</v>
      </c>
      <c r="C43" s="40">
        <v>43880000</v>
      </c>
      <c r="D43" s="41">
        <v>28</v>
      </c>
      <c r="E43" s="40">
        <v>42686441.380000003</v>
      </c>
      <c r="F43" s="40">
        <v>30218673.939999994</v>
      </c>
      <c r="G43" s="40">
        <v>13546490.859999999</v>
      </c>
      <c r="H43" s="65">
        <f t="shared" ref="H43:H46" si="28">E43/C43</f>
        <v>0.97279948450319054</v>
      </c>
      <c r="I43" s="65">
        <f t="shared" ref="I43:I46" si="29">F43/E43</f>
        <v>0.70792206993760864</v>
      </c>
      <c r="J43" s="65">
        <f t="shared" ref="J43:J46" si="30">G43/E43</f>
        <v>0.31734879793345749</v>
      </c>
    </row>
    <row r="44" spans="1:10" ht="36" x14ac:dyDescent="0.25">
      <c r="A44" s="34" t="s">
        <v>152</v>
      </c>
      <c r="B44" s="35" t="s">
        <v>63</v>
      </c>
      <c r="C44" s="40">
        <v>20980000</v>
      </c>
      <c r="D44" s="41">
        <v>23</v>
      </c>
      <c r="E44" s="40">
        <v>16508270.349999998</v>
      </c>
      <c r="F44" s="40">
        <v>15712170.289999995</v>
      </c>
      <c r="G44" s="40">
        <v>10740345.649999997</v>
      </c>
      <c r="H44" s="65">
        <f t="shared" si="28"/>
        <v>0.78685749999999988</v>
      </c>
      <c r="I44" s="65">
        <f t="shared" si="29"/>
        <v>0.95177568315023364</v>
      </c>
      <c r="J44" s="65">
        <f t="shared" si="30"/>
        <v>0.65060393501491198</v>
      </c>
    </row>
    <row r="45" spans="1:10" ht="84" x14ac:dyDescent="0.25">
      <c r="A45" s="34" t="s">
        <v>152</v>
      </c>
      <c r="B45" s="43" t="s">
        <v>113</v>
      </c>
      <c r="C45" s="40">
        <v>20530000</v>
      </c>
      <c r="D45" s="41">
        <v>24</v>
      </c>
      <c r="E45" s="40">
        <v>11577030.269999994</v>
      </c>
      <c r="F45" s="40">
        <v>10121449.019999998</v>
      </c>
      <c r="G45" s="40">
        <v>8005034.5999999987</v>
      </c>
      <c r="H45" s="65">
        <f t="shared" si="28"/>
        <v>0.56390795275206984</v>
      </c>
      <c r="I45" s="65">
        <f t="shared" si="29"/>
        <v>0.87426989339641792</v>
      </c>
      <c r="J45" s="65">
        <f t="shared" si="30"/>
        <v>0.6914583803709794</v>
      </c>
    </row>
    <row r="46" spans="1:10" ht="84" x14ac:dyDescent="0.25">
      <c r="A46" s="34" t="s">
        <v>152</v>
      </c>
      <c r="B46" s="43" t="s">
        <v>114</v>
      </c>
      <c r="C46" s="40">
        <v>41623953</v>
      </c>
      <c r="D46" s="41">
        <v>27</v>
      </c>
      <c r="E46" s="40">
        <v>15433699.690000001</v>
      </c>
      <c r="F46" s="40">
        <v>15086991.350000001</v>
      </c>
      <c r="G46" s="40">
        <v>6958809.1000000006</v>
      </c>
      <c r="H46" s="65">
        <f t="shared" si="28"/>
        <v>0.37078889864208719</v>
      </c>
      <c r="I46" s="65">
        <f t="shared" si="29"/>
        <v>0.97753563001976485</v>
      </c>
      <c r="J46" s="65">
        <f t="shared" si="30"/>
        <v>0.45088405500781126</v>
      </c>
    </row>
    <row r="47" spans="1:10" x14ac:dyDescent="0.25">
      <c r="A47" s="115" t="s">
        <v>181</v>
      </c>
      <c r="B47" s="115"/>
      <c r="C47" s="78">
        <f>SUM(C43:C46)</f>
        <v>127013953</v>
      </c>
      <c r="D47" s="17">
        <f t="shared" ref="D47:G47" si="31">SUM(D43:D46)</f>
        <v>102</v>
      </c>
      <c r="E47" s="78">
        <f t="shared" si="31"/>
        <v>86205441.689999998</v>
      </c>
      <c r="F47" s="78">
        <f t="shared" si="31"/>
        <v>71139284.599999994</v>
      </c>
      <c r="G47" s="78">
        <f t="shared" si="31"/>
        <v>39250680.209999993</v>
      </c>
      <c r="H47" s="79">
        <f t="shared" ref="H47" si="32">E47/C47</f>
        <v>0.67870843835558758</v>
      </c>
      <c r="I47" s="79">
        <f t="shared" ref="I47" si="33">F47/E47</f>
        <v>0.82522962826199742</v>
      </c>
      <c r="J47" s="79">
        <f t="shared" ref="J47" si="34">G47/E47</f>
        <v>0.45531557452194055</v>
      </c>
    </row>
    <row r="50" spans="1:10" ht="72" x14ac:dyDescent="0.25">
      <c r="A50" s="72" t="s">
        <v>0</v>
      </c>
      <c r="B50" s="72" t="s">
        <v>1</v>
      </c>
      <c r="C50" s="72" t="s">
        <v>238</v>
      </c>
      <c r="D50" s="6" t="s">
        <v>138</v>
      </c>
      <c r="E50" s="72" t="s">
        <v>160</v>
      </c>
      <c r="F50" s="72" t="s">
        <v>161</v>
      </c>
      <c r="G50" s="72" t="s">
        <v>162</v>
      </c>
      <c r="H50" s="72" t="s">
        <v>163</v>
      </c>
      <c r="I50" s="72" t="s">
        <v>164</v>
      </c>
      <c r="J50" s="72" t="s">
        <v>246</v>
      </c>
    </row>
    <row r="51" spans="1:10" ht="36" x14ac:dyDescent="0.25">
      <c r="A51" s="34" t="s">
        <v>149</v>
      </c>
      <c r="B51" s="35" t="s">
        <v>26</v>
      </c>
      <c r="C51" s="40">
        <v>8930000</v>
      </c>
      <c r="D51" s="41">
        <v>4</v>
      </c>
      <c r="E51" s="40">
        <v>659660</v>
      </c>
      <c r="F51" s="40">
        <v>440300</v>
      </c>
      <c r="G51" s="40">
        <v>295785.13</v>
      </c>
      <c r="H51" s="65">
        <f t="shared" ref="H51:H56" si="35">E51/C51</f>
        <v>7.3870100783874584E-2</v>
      </c>
      <c r="I51" s="65">
        <f t="shared" ref="I51:I56" si="36">F51/E51</f>
        <v>0.66746505775702636</v>
      </c>
      <c r="J51" s="65">
        <f t="shared" ref="J51:J56" si="37">G51/E51</f>
        <v>0.44839027680926541</v>
      </c>
    </row>
    <row r="52" spans="1:10" ht="24" x14ac:dyDescent="0.25">
      <c r="A52" s="34" t="s">
        <v>149</v>
      </c>
      <c r="B52" s="35" t="s">
        <v>28</v>
      </c>
      <c r="C52" s="40">
        <v>6640000</v>
      </c>
      <c r="D52" s="41">
        <v>14</v>
      </c>
      <c r="E52" s="40">
        <v>3717364.17</v>
      </c>
      <c r="F52" s="40">
        <v>3018306</v>
      </c>
      <c r="G52" s="40">
        <v>1173926.83</v>
      </c>
      <c r="H52" s="65">
        <f t="shared" si="35"/>
        <v>0.55984400150602409</v>
      </c>
      <c r="I52" s="65">
        <f t="shared" si="36"/>
        <v>0.81194789156210112</v>
      </c>
      <c r="J52" s="65">
        <f t="shared" si="37"/>
        <v>0.31579548742462865</v>
      </c>
    </row>
    <row r="53" spans="1:10" ht="24" x14ac:dyDescent="0.25">
      <c r="A53" s="34" t="s">
        <v>149</v>
      </c>
      <c r="B53" s="35" t="s">
        <v>30</v>
      </c>
      <c r="C53" s="40">
        <v>8560000</v>
      </c>
      <c r="D53" s="41">
        <v>10</v>
      </c>
      <c r="E53" s="40">
        <v>684373.58000000007</v>
      </c>
      <c r="F53" s="40">
        <v>684373.58000000007</v>
      </c>
      <c r="G53" s="40">
        <v>125911.81999999999</v>
      </c>
      <c r="H53" s="65">
        <f t="shared" si="35"/>
        <v>7.9950184579439268E-2</v>
      </c>
      <c r="I53" s="65">
        <f t="shared" si="36"/>
        <v>1</v>
      </c>
      <c r="J53" s="65">
        <f t="shared" si="37"/>
        <v>0.18398112329233982</v>
      </c>
    </row>
    <row r="54" spans="1:10" ht="36" x14ac:dyDescent="0.25">
      <c r="A54" s="34" t="s">
        <v>149</v>
      </c>
      <c r="B54" s="35" t="s">
        <v>32</v>
      </c>
      <c r="C54" s="40">
        <v>8890000</v>
      </c>
      <c r="D54" s="41">
        <v>16</v>
      </c>
      <c r="E54" s="40">
        <v>6371143.1699999999</v>
      </c>
      <c r="F54" s="40">
        <v>5435281.2399999993</v>
      </c>
      <c r="G54" s="40">
        <v>3854868.9000000004</v>
      </c>
      <c r="H54" s="65">
        <f t="shared" si="35"/>
        <v>0.71666402362204729</v>
      </c>
      <c r="I54" s="65">
        <f t="shared" si="36"/>
        <v>0.85310926076709082</v>
      </c>
      <c r="J54" s="65">
        <f t="shared" si="37"/>
        <v>0.60505136945462812</v>
      </c>
    </row>
    <row r="55" spans="1:10" ht="24" x14ac:dyDescent="0.25">
      <c r="A55" s="34" t="s">
        <v>149</v>
      </c>
      <c r="B55" s="35" t="s">
        <v>34</v>
      </c>
      <c r="C55" s="40">
        <v>8660000</v>
      </c>
      <c r="D55" s="41">
        <v>14</v>
      </c>
      <c r="E55" s="40">
        <v>2483108.6799999997</v>
      </c>
      <c r="F55" s="40">
        <v>2429259.0699999998</v>
      </c>
      <c r="G55" s="40">
        <v>1888009.6799999997</v>
      </c>
      <c r="H55" s="65">
        <f t="shared" si="35"/>
        <v>0.28673310392609697</v>
      </c>
      <c r="I55" s="65">
        <f t="shared" si="36"/>
        <v>0.97831363144363059</v>
      </c>
      <c r="J55" s="65">
        <f t="shared" si="37"/>
        <v>0.7603411381897307</v>
      </c>
    </row>
    <row r="56" spans="1:10" ht="24" x14ac:dyDescent="0.25">
      <c r="A56" s="34" t="s">
        <v>149</v>
      </c>
      <c r="B56" s="43" t="s">
        <v>36</v>
      </c>
      <c r="C56" s="40">
        <v>36600000</v>
      </c>
      <c r="D56" s="41">
        <v>70</v>
      </c>
      <c r="E56" s="40">
        <v>26903420.030000001</v>
      </c>
      <c r="F56" s="40">
        <v>24723844.800000004</v>
      </c>
      <c r="G56" s="40">
        <v>18095572.309999991</v>
      </c>
      <c r="H56" s="65">
        <f t="shared" si="35"/>
        <v>0.73506612103825142</v>
      </c>
      <c r="I56" s="65">
        <f t="shared" si="36"/>
        <v>0.91898519862643657</v>
      </c>
      <c r="J56" s="65">
        <f t="shared" si="37"/>
        <v>0.67261234035753148</v>
      </c>
    </row>
    <row r="57" spans="1:10" x14ac:dyDescent="0.25">
      <c r="A57" s="115" t="s">
        <v>181</v>
      </c>
      <c r="B57" s="115"/>
      <c r="C57" s="78">
        <f>SUM(C51:C56)</f>
        <v>78280000</v>
      </c>
      <c r="D57" s="17">
        <f t="shared" ref="D57:G57" si="38">SUM(D51:D56)</f>
        <v>128</v>
      </c>
      <c r="E57" s="78">
        <f t="shared" si="38"/>
        <v>40819069.630000003</v>
      </c>
      <c r="F57" s="78">
        <f t="shared" si="38"/>
        <v>36731364.690000005</v>
      </c>
      <c r="G57" s="78">
        <f t="shared" si="38"/>
        <v>25434074.669999991</v>
      </c>
      <c r="H57" s="79">
        <f t="shared" ref="H57" si="39">E57/C57</f>
        <v>0.52144953538579464</v>
      </c>
      <c r="I57" s="79">
        <f t="shared" ref="I57" si="40">F57/E57</f>
        <v>0.89985795910949096</v>
      </c>
      <c r="J57" s="79">
        <f t="shared" ref="J57" si="41">G57/E57</f>
        <v>0.62309295387044294</v>
      </c>
    </row>
    <row r="60" spans="1:10" ht="72" x14ac:dyDescent="0.25">
      <c r="A60" s="72" t="s">
        <v>0</v>
      </c>
      <c r="B60" s="72" t="s">
        <v>1</v>
      </c>
      <c r="C60" s="72" t="s">
        <v>238</v>
      </c>
      <c r="D60" s="6" t="s">
        <v>138</v>
      </c>
      <c r="E60" s="72" t="s">
        <v>160</v>
      </c>
      <c r="F60" s="72" t="s">
        <v>161</v>
      </c>
      <c r="G60" s="72" t="s">
        <v>162</v>
      </c>
      <c r="H60" s="72" t="s">
        <v>163</v>
      </c>
      <c r="I60" s="72" t="s">
        <v>164</v>
      </c>
      <c r="J60" s="72" t="s">
        <v>246</v>
      </c>
    </row>
    <row r="61" spans="1:10" ht="132" x14ac:dyDescent="0.25">
      <c r="A61" s="34" t="s">
        <v>151</v>
      </c>
      <c r="B61" s="35" t="s">
        <v>49</v>
      </c>
      <c r="C61" s="40">
        <v>10050000</v>
      </c>
      <c r="D61" s="41">
        <v>3</v>
      </c>
      <c r="E61" s="40">
        <v>1472516.8</v>
      </c>
      <c r="F61" s="40">
        <v>1442816.8</v>
      </c>
      <c r="G61" s="40">
        <v>961348.85999999987</v>
      </c>
      <c r="H61" s="65">
        <f t="shared" ref="H61:H64" si="42">E61/C61</f>
        <v>0.14651908457711443</v>
      </c>
      <c r="I61" s="65">
        <f t="shared" ref="I61:I64" si="43">F61/E61</f>
        <v>0.97983045083084963</v>
      </c>
      <c r="J61" s="65">
        <f t="shared" ref="J61:J64" si="44">G61/E61</f>
        <v>0.65286104715409687</v>
      </c>
    </row>
    <row r="62" spans="1:10" ht="24" x14ac:dyDescent="0.25">
      <c r="A62" s="34" t="s">
        <v>151</v>
      </c>
      <c r="B62" s="35" t="s">
        <v>51</v>
      </c>
      <c r="C62" s="40">
        <v>10050000</v>
      </c>
      <c r="D62" s="41">
        <v>1</v>
      </c>
      <c r="E62" s="40">
        <v>150000</v>
      </c>
      <c r="F62" s="40">
        <v>0</v>
      </c>
      <c r="G62" s="40">
        <v>0</v>
      </c>
      <c r="H62" s="65">
        <f t="shared" si="42"/>
        <v>1.4925373134328358E-2</v>
      </c>
      <c r="I62" s="65">
        <f t="shared" si="43"/>
        <v>0</v>
      </c>
      <c r="J62" s="65">
        <f t="shared" si="44"/>
        <v>0</v>
      </c>
    </row>
    <row r="63" spans="1:10" ht="204" x14ac:dyDescent="0.25">
      <c r="A63" s="34" t="s">
        <v>151</v>
      </c>
      <c r="B63" s="35" t="s">
        <v>53</v>
      </c>
      <c r="C63" s="40">
        <v>10050000</v>
      </c>
      <c r="D63" s="41">
        <v>2</v>
      </c>
      <c r="E63" s="40">
        <v>1815000</v>
      </c>
      <c r="F63" s="40">
        <v>0</v>
      </c>
      <c r="G63" s="40">
        <v>0</v>
      </c>
      <c r="H63" s="65">
        <f t="shared" si="42"/>
        <v>0.18059701492537314</v>
      </c>
      <c r="I63" s="65">
        <f t="shared" si="43"/>
        <v>0</v>
      </c>
      <c r="J63" s="65">
        <f t="shared" si="44"/>
        <v>0</v>
      </c>
    </row>
    <row r="64" spans="1:10" ht="132" x14ac:dyDescent="0.25">
      <c r="A64" s="34" t="s">
        <v>151</v>
      </c>
      <c r="B64" s="43" t="s">
        <v>55</v>
      </c>
      <c r="C64" s="40">
        <v>28900000</v>
      </c>
      <c r="D64" s="41">
        <v>1</v>
      </c>
      <c r="E64" s="40">
        <v>700146.17</v>
      </c>
      <c r="F64" s="40">
        <v>486042.96</v>
      </c>
      <c r="G64" s="40">
        <v>434060.62</v>
      </c>
      <c r="H64" s="65">
        <f t="shared" si="42"/>
        <v>2.422651107266436E-2</v>
      </c>
      <c r="I64" s="65">
        <f t="shared" si="43"/>
        <v>0.69420212639312162</v>
      </c>
      <c r="J64" s="65">
        <f t="shared" si="44"/>
        <v>0.61995714409178293</v>
      </c>
    </row>
    <row r="65" spans="1:10" ht="60" x14ac:dyDescent="0.25">
      <c r="A65" s="34" t="s">
        <v>151</v>
      </c>
      <c r="B65" s="43" t="s">
        <v>128</v>
      </c>
      <c r="C65" s="51">
        <v>2500000</v>
      </c>
      <c r="D65" s="53" t="s">
        <v>177</v>
      </c>
      <c r="E65" s="52" t="s">
        <v>177</v>
      </c>
      <c r="F65" s="52" t="s">
        <v>177</v>
      </c>
      <c r="G65" s="52" t="s">
        <v>177</v>
      </c>
      <c r="H65" s="54" t="s">
        <v>177</v>
      </c>
      <c r="I65" s="54" t="s">
        <v>177</v>
      </c>
      <c r="J65" s="54" t="s">
        <v>177</v>
      </c>
    </row>
    <row r="66" spans="1:10" x14ac:dyDescent="0.25">
      <c r="A66" s="115" t="s">
        <v>181</v>
      </c>
      <c r="B66" s="115"/>
      <c r="C66" s="78">
        <f>SUM(C61:C65)</f>
        <v>61550000</v>
      </c>
      <c r="D66" s="17">
        <f>SUM(D61:D65)</f>
        <v>7</v>
      </c>
      <c r="E66" s="78">
        <f t="shared" ref="E66:G66" si="45">SUM(E61:E65)</f>
        <v>4137662.9699999997</v>
      </c>
      <c r="F66" s="78">
        <f t="shared" si="45"/>
        <v>1928859.76</v>
      </c>
      <c r="G66" s="78">
        <f t="shared" si="45"/>
        <v>1395409.48</v>
      </c>
      <c r="H66" s="79">
        <f t="shared" ref="H66" si="46">E66/C66</f>
        <v>6.7224418683996742E-2</v>
      </c>
      <c r="I66" s="79">
        <f t="shared" ref="I66" si="47">F66/E66</f>
        <v>0.46617130829290337</v>
      </c>
      <c r="J66" s="79">
        <f t="shared" ref="J66" si="48">G66/E66</f>
        <v>0.33724580520873115</v>
      </c>
    </row>
    <row r="69" spans="1:10" ht="72" x14ac:dyDescent="0.25">
      <c r="A69" s="72" t="s">
        <v>0</v>
      </c>
      <c r="B69" s="72" t="s">
        <v>1</v>
      </c>
      <c r="C69" s="72" t="s">
        <v>238</v>
      </c>
      <c r="D69" s="6" t="s">
        <v>138</v>
      </c>
      <c r="E69" s="72" t="s">
        <v>160</v>
      </c>
      <c r="F69" s="72" t="s">
        <v>161</v>
      </c>
      <c r="G69" s="72" t="s">
        <v>162</v>
      </c>
      <c r="H69" s="72" t="s">
        <v>163</v>
      </c>
      <c r="I69" s="72" t="s">
        <v>164</v>
      </c>
      <c r="J69" s="72" t="s">
        <v>246</v>
      </c>
    </row>
    <row r="70" spans="1:10" ht="36" x14ac:dyDescent="0.25">
      <c r="A70" s="34" t="s">
        <v>157</v>
      </c>
      <c r="B70" s="35" t="s">
        <v>66</v>
      </c>
      <c r="C70" s="40">
        <v>9165000</v>
      </c>
      <c r="D70" s="41">
        <v>32</v>
      </c>
      <c r="E70" s="40">
        <v>3845266.67</v>
      </c>
      <c r="F70" s="40">
        <v>3429134.2300000004</v>
      </c>
      <c r="G70" s="40">
        <v>1941232.14</v>
      </c>
      <c r="H70" s="65">
        <f t="shared" ref="H70:H73" si="49">E70/C70</f>
        <v>0.4195599203491544</v>
      </c>
      <c r="I70" s="65">
        <f t="shared" ref="I70:I73" si="50">F70/E70</f>
        <v>0.89178060308623552</v>
      </c>
      <c r="J70" s="65">
        <f t="shared" ref="J70:J73" si="51">G70/E70</f>
        <v>0.50483680498549144</v>
      </c>
    </row>
    <row r="71" spans="1:10" ht="48" x14ac:dyDescent="0.25">
      <c r="A71" s="34" t="s">
        <v>157</v>
      </c>
      <c r="B71" s="35" t="s">
        <v>129</v>
      </c>
      <c r="C71" s="40">
        <v>8420000</v>
      </c>
      <c r="D71" s="41">
        <v>4</v>
      </c>
      <c r="E71" s="40">
        <v>3290928.7399999998</v>
      </c>
      <c r="F71" s="40">
        <v>3285234.03</v>
      </c>
      <c r="G71" s="40">
        <v>1413860.99</v>
      </c>
      <c r="H71" s="65">
        <f t="shared" si="49"/>
        <v>0.39084664370546318</v>
      </c>
      <c r="I71" s="65">
        <f t="shared" si="50"/>
        <v>0.99826957359155699</v>
      </c>
      <c r="J71" s="65">
        <f t="shared" si="51"/>
        <v>0.4296237025174845</v>
      </c>
    </row>
    <row r="72" spans="1:10" ht="48" x14ac:dyDescent="0.25">
      <c r="A72" s="34" t="s">
        <v>157</v>
      </c>
      <c r="B72" s="43" t="s">
        <v>69</v>
      </c>
      <c r="C72" s="40">
        <v>12100000</v>
      </c>
      <c r="D72" s="41">
        <v>51</v>
      </c>
      <c r="E72" s="40">
        <v>13312464.840000007</v>
      </c>
      <c r="F72" s="40">
        <v>12559674.590000007</v>
      </c>
      <c r="G72" s="40">
        <v>6281174.8899999997</v>
      </c>
      <c r="H72" s="65">
        <f t="shared" si="49"/>
        <v>1.1002037057851246</v>
      </c>
      <c r="I72" s="65">
        <f t="shared" si="50"/>
        <v>0.94345222623701597</v>
      </c>
      <c r="J72" s="65">
        <f t="shared" si="51"/>
        <v>0.47182659000359817</v>
      </c>
    </row>
    <row r="73" spans="1:10" ht="36" x14ac:dyDescent="0.25">
      <c r="A73" s="34" t="s">
        <v>157</v>
      </c>
      <c r="B73" s="35" t="s">
        <v>251</v>
      </c>
      <c r="C73" s="48">
        <v>19000000</v>
      </c>
      <c r="D73" s="49">
        <v>57</v>
      </c>
      <c r="E73" s="48">
        <v>18913351.049999993</v>
      </c>
      <c r="F73" s="48">
        <v>17338907.549999997</v>
      </c>
      <c r="G73" s="48">
        <v>7071747.2299999986</v>
      </c>
      <c r="H73" s="65">
        <f t="shared" si="49"/>
        <v>0.99543952894736809</v>
      </c>
      <c r="I73" s="65">
        <f t="shared" si="50"/>
        <v>0.9167549158349706</v>
      </c>
      <c r="J73" s="65">
        <f t="shared" si="51"/>
        <v>0.37390239367444095</v>
      </c>
    </row>
    <row r="74" spans="1:10" x14ac:dyDescent="0.25">
      <c r="A74" s="115" t="s">
        <v>181</v>
      </c>
      <c r="B74" s="115"/>
      <c r="C74" s="78">
        <f>SUM(C70:C73)</f>
        <v>48685000</v>
      </c>
      <c r="D74" s="17">
        <f t="shared" ref="D74:G74" si="52">SUM(D70:D73)</f>
        <v>144</v>
      </c>
      <c r="E74" s="78">
        <f t="shared" si="52"/>
        <v>39362011.299999997</v>
      </c>
      <c r="F74" s="78">
        <f t="shared" si="52"/>
        <v>36612950.400000006</v>
      </c>
      <c r="G74" s="78">
        <f t="shared" si="52"/>
        <v>16708015.249999998</v>
      </c>
      <c r="H74" s="79">
        <f t="shared" ref="H74" si="53">E74/C74</f>
        <v>0.80850387799116763</v>
      </c>
      <c r="I74" s="79">
        <f t="shared" ref="I74" si="54">F74/E74</f>
        <v>0.93015954192361128</v>
      </c>
      <c r="J74" s="79">
        <f t="shared" ref="J74" si="55">G74/E74</f>
        <v>0.42447056687878143</v>
      </c>
    </row>
    <row r="77" spans="1:10" ht="72" x14ac:dyDescent="0.25">
      <c r="A77" s="72" t="s">
        <v>0</v>
      </c>
      <c r="B77" s="72" t="s">
        <v>1</v>
      </c>
      <c r="C77" s="72" t="s">
        <v>238</v>
      </c>
      <c r="D77" s="6" t="s">
        <v>138</v>
      </c>
      <c r="E77" s="72" t="s">
        <v>160</v>
      </c>
      <c r="F77" s="72" t="s">
        <v>161</v>
      </c>
      <c r="G77" s="72" t="s">
        <v>162</v>
      </c>
      <c r="H77" s="72" t="s">
        <v>163</v>
      </c>
      <c r="I77" s="72" t="s">
        <v>164</v>
      </c>
      <c r="J77" s="72" t="s">
        <v>246</v>
      </c>
    </row>
    <row r="78" spans="1:10" ht="132" x14ac:dyDescent="0.25">
      <c r="A78" s="34" t="s">
        <v>159</v>
      </c>
      <c r="B78" s="35" t="s">
        <v>57</v>
      </c>
      <c r="C78" s="40">
        <v>27700000</v>
      </c>
      <c r="D78" s="41">
        <v>10</v>
      </c>
      <c r="E78" s="40">
        <v>17042492.59</v>
      </c>
      <c r="F78" s="40">
        <v>9083697.9299999997</v>
      </c>
      <c r="G78" s="40">
        <v>4008740.0700000003</v>
      </c>
      <c r="H78" s="65">
        <f t="shared" ref="H78" si="56">E78/C78</f>
        <v>0.61525244007220214</v>
      </c>
      <c r="I78" s="65">
        <f t="shared" ref="I78" si="57">F78/E78</f>
        <v>0.53300289743590845</v>
      </c>
      <c r="J78" s="65">
        <f t="shared" ref="J78" si="58">G78/E78</f>
        <v>0.23522029121210844</v>
      </c>
    </row>
    <row r="79" spans="1:10" ht="48" x14ac:dyDescent="0.25">
      <c r="A79" s="34" t="s">
        <v>159</v>
      </c>
      <c r="B79" s="43" t="s">
        <v>59</v>
      </c>
      <c r="C79" s="51">
        <v>14779000</v>
      </c>
      <c r="D79" s="53" t="s">
        <v>177</v>
      </c>
      <c r="E79" s="53" t="s">
        <v>177</v>
      </c>
      <c r="F79" s="53" t="s">
        <v>177</v>
      </c>
      <c r="G79" s="53" t="s">
        <v>177</v>
      </c>
      <c r="H79" s="54" t="s">
        <v>177</v>
      </c>
      <c r="I79" s="54" t="s">
        <v>177</v>
      </c>
      <c r="J79" s="54" t="s">
        <v>177</v>
      </c>
    </row>
    <row r="80" spans="1:10" x14ac:dyDescent="0.25">
      <c r="A80" s="115" t="s">
        <v>181</v>
      </c>
      <c r="B80" s="115"/>
      <c r="C80" s="78">
        <f>SUM(C78:C79)</f>
        <v>42479000</v>
      </c>
      <c r="D80" s="17">
        <f t="shared" ref="D80:G80" si="59">SUM(D78:D79)</f>
        <v>10</v>
      </c>
      <c r="E80" s="78">
        <f t="shared" si="59"/>
        <v>17042492.59</v>
      </c>
      <c r="F80" s="78">
        <f t="shared" si="59"/>
        <v>9083697.9299999997</v>
      </c>
      <c r="G80" s="78">
        <f t="shared" si="59"/>
        <v>4008740.0700000003</v>
      </c>
      <c r="H80" s="79">
        <f t="shared" ref="H80" si="60">E80/C80</f>
        <v>0.40119806469078839</v>
      </c>
      <c r="I80" s="79">
        <f t="shared" ref="I80" si="61">F80/E80</f>
        <v>0.53300289743590845</v>
      </c>
      <c r="J80" s="79">
        <f t="shared" ref="J80" si="62">G80/E80</f>
        <v>0.23522029121210844</v>
      </c>
    </row>
    <row r="83" spans="1:10" ht="72" x14ac:dyDescent="0.25">
      <c r="A83" s="72" t="s">
        <v>0</v>
      </c>
      <c r="B83" s="72" t="s">
        <v>1</v>
      </c>
      <c r="C83" s="72" t="s">
        <v>238</v>
      </c>
      <c r="D83" s="6" t="s">
        <v>138</v>
      </c>
      <c r="E83" s="72" t="s">
        <v>160</v>
      </c>
      <c r="F83" s="72" t="s">
        <v>161</v>
      </c>
      <c r="G83" s="72" t="s">
        <v>162</v>
      </c>
      <c r="H83" s="72" t="s">
        <v>163</v>
      </c>
      <c r="I83" s="72" t="s">
        <v>164</v>
      </c>
      <c r="J83" s="72" t="s">
        <v>246</v>
      </c>
    </row>
    <row r="84" spans="1:10" ht="24" x14ac:dyDescent="0.25">
      <c r="A84" s="34" t="s">
        <v>154</v>
      </c>
      <c r="B84" s="35" t="s">
        <v>78</v>
      </c>
      <c r="C84" s="40">
        <v>10500000</v>
      </c>
      <c r="D84" s="41">
        <v>7</v>
      </c>
      <c r="E84" s="40">
        <v>7196513.6600000001</v>
      </c>
      <c r="F84" s="40">
        <v>5220305.2</v>
      </c>
      <c r="G84" s="40">
        <v>4993417.4000000004</v>
      </c>
      <c r="H84" s="65">
        <f t="shared" ref="H84:H86" si="63">E84/C84</f>
        <v>0.68538225333333336</v>
      </c>
      <c r="I84" s="65">
        <f t="shared" ref="I84:I86" si="64">F84/E84</f>
        <v>0.72539363456165529</v>
      </c>
      <c r="J84" s="65">
        <f t="shared" ref="J84:J86" si="65">G84/E84</f>
        <v>0.69386617408296569</v>
      </c>
    </row>
    <row r="85" spans="1:10" ht="36" x14ac:dyDescent="0.25">
      <c r="A85" s="34" t="s">
        <v>154</v>
      </c>
      <c r="B85" s="35" t="s">
        <v>80</v>
      </c>
      <c r="C85" s="40">
        <v>8500000</v>
      </c>
      <c r="D85" s="41">
        <v>4</v>
      </c>
      <c r="E85" s="40">
        <v>3621748.74</v>
      </c>
      <c r="F85" s="40">
        <v>2450315.7599999998</v>
      </c>
      <c r="G85" s="40">
        <v>1302456.0700000003</v>
      </c>
      <c r="H85" s="65">
        <f t="shared" si="63"/>
        <v>0.42608808705882356</v>
      </c>
      <c r="I85" s="65">
        <f t="shared" si="64"/>
        <v>0.67655597776227838</v>
      </c>
      <c r="J85" s="65">
        <f t="shared" si="65"/>
        <v>0.35962076982734043</v>
      </c>
    </row>
    <row r="86" spans="1:10" ht="96" x14ac:dyDescent="0.25">
      <c r="A86" s="34" t="s">
        <v>154</v>
      </c>
      <c r="B86" s="43" t="s">
        <v>82</v>
      </c>
      <c r="C86" s="40">
        <v>39213700</v>
      </c>
      <c r="D86" s="41">
        <v>19</v>
      </c>
      <c r="E86" s="40">
        <v>30250109.34</v>
      </c>
      <c r="F86" s="40">
        <v>20939079.050000004</v>
      </c>
      <c r="G86" s="40">
        <v>15685018.48</v>
      </c>
      <c r="H86" s="65">
        <f t="shared" si="63"/>
        <v>0.77141686043398094</v>
      </c>
      <c r="I86" s="65">
        <f t="shared" si="64"/>
        <v>0.69219845834778737</v>
      </c>
      <c r="J86" s="65">
        <f t="shared" si="65"/>
        <v>0.51851113342124533</v>
      </c>
    </row>
    <row r="87" spans="1:10" x14ac:dyDescent="0.25">
      <c r="A87" s="115" t="s">
        <v>181</v>
      </c>
      <c r="B87" s="115"/>
      <c r="C87" s="78">
        <f>SUM(C84:C86)</f>
        <v>58213700</v>
      </c>
      <c r="D87" s="17">
        <f t="shared" ref="D87:G87" si="66">SUM(D84:D86)</f>
        <v>30</v>
      </c>
      <c r="E87" s="78">
        <f t="shared" si="66"/>
        <v>41068371.740000002</v>
      </c>
      <c r="F87" s="78">
        <f t="shared" si="66"/>
        <v>28609700.010000005</v>
      </c>
      <c r="G87" s="78">
        <f t="shared" si="66"/>
        <v>21980891.950000003</v>
      </c>
      <c r="H87" s="79">
        <f t="shared" ref="H87" si="67">E87/C87</f>
        <v>0.70547606044625233</v>
      </c>
      <c r="I87" s="79">
        <f t="shared" ref="I87" si="68">F87/E87</f>
        <v>0.69663584889913155</v>
      </c>
      <c r="J87" s="79">
        <f t="shared" ref="J87" si="69">G87/E87</f>
        <v>0.53522676986462869</v>
      </c>
    </row>
    <row r="90" spans="1:10" ht="72" x14ac:dyDescent="0.25">
      <c r="A90" s="72" t="s">
        <v>0</v>
      </c>
      <c r="B90" s="72" t="s">
        <v>1</v>
      </c>
      <c r="C90" s="72" t="s">
        <v>238</v>
      </c>
      <c r="D90" s="6" t="s">
        <v>138</v>
      </c>
      <c r="E90" s="72" t="s">
        <v>160</v>
      </c>
      <c r="F90" s="72" t="s">
        <v>161</v>
      </c>
      <c r="G90" s="72" t="s">
        <v>162</v>
      </c>
      <c r="H90" s="72" t="s">
        <v>163</v>
      </c>
      <c r="I90" s="72" t="s">
        <v>164</v>
      </c>
      <c r="J90" s="72" t="s">
        <v>246</v>
      </c>
    </row>
    <row r="91" spans="1:10" ht="48" x14ac:dyDescent="0.25">
      <c r="A91" s="34" t="s">
        <v>153</v>
      </c>
      <c r="B91" s="35" t="s">
        <v>85</v>
      </c>
      <c r="C91" s="40">
        <v>16050167</v>
      </c>
      <c r="D91" s="41">
        <v>672</v>
      </c>
      <c r="E91" s="40">
        <v>15661779.370000005</v>
      </c>
      <c r="F91" s="40">
        <v>12510097.740000002</v>
      </c>
      <c r="G91" s="40">
        <v>8342505.9100000039</v>
      </c>
      <c r="H91" s="65">
        <f t="shared" ref="H91:H95" si="70">E91/C91</f>
        <v>0.97580164555297177</v>
      </c>
      <c r="I91" s="65">
        <f t="shared" ref="I91:I95" si="71">F91/E91</f>
        <v>0.79876605617130447</v>
      </c>
      <c r="J91" s="65">
        <f t="shared" ref="J91:J95" si="72">G91/E91</f>
        <v>0.53266654528284296</v>
      </c>
    </row>
    <row r="92" spans="1:10" ht="60" x14ac:dyDescent="0.25">
      <c r="A92" s="34" t="s">
        <v>153</v>
      </c>
      <c r="B92" s="35" t="s">
        <v>87</v>
      </c>
      <c r="C92" s="40">
        <v>10683445</v>
      </c>
      <c r="D92" s="41">
        <v>30</v>
      </c>
      <c r="E92" s="40">
        <v>4014772.3400000003</v>
      </c>
      <c r="F92" s="40">
        <v>2887295.61</v>
      </c>
      <c r="G92" s="40">
        <v>2526692.54</v>
      </c>
      <c r="H92" s="65">
        <f t="shared" si="70"/>
        <v>0.37579379497905407</v>
      </c>
      <c r="I92" s="65">
        <f t="shared" si="71"/>
        <v>0.71916795411617274</v>
      </c>
      <c r="J92" s="65">
        <f t="shared" si="72"/>
        <v>0.62934889603229649</v>
      </c>
    </row>
    <row r="93" spans="1:10" ht="48" x14ac:dyDescent="0.25">
      <c r="A93" s="34" t="s">
        <v>153</v>
      </c>
      <c r="B93" s="43" t="s">
        <v>89</v>
      </c>
      <c r="C93" s="40">
        <v>13850000</v>
      </c>
      <c r="D93" s="41">
        <v>5</v>
      </c>
      <c r="E93" s="40">
        <v>3070717.58</v>
      </c>
      <c r="F93" s="40">
        <v>3005702.48</v>
      </c>
      <c r="G93" s="40">
        <v>2575081.41</v>
      </c>
      <c r="H93" s="65">
        <f t="shared" si="70"/>
        <v>0.2217124606498195</v>
      </c>
      <c r="I93" s="65">
        <f t="shared" si="71"/>
        <v>0.97882739186975309</v>
      </c>
      <c r="J93" s="65">
        <f t="shared" si="72"/>
        <v>0.83859272072816282</v>
      </c>
    </row>
    <row r="94" spans="1:10" ht="48" x14ac:dyDescent="0.25">
      <c r="A94" s="34" t="s">
        <v>153</v>
      </c>
      <c r="B94" s="43" t="s">
        <v>91</v>
      </c>
      <c r="C94" s="40">
        <v>12800000</v>
      </c>
      <c r="D94" s="41">
        <v>7</v>
      </c>
      <c r="E94" s="40">
        <v>4609522.3500000006</v>
      </c>
      <c r="F94" s="40">
        <v>3815343.2700000005</v>
      </c>
      <c r="G94" s="40">
        <v>1599606.43</v>
      </c>
      <c r="H94" s="65">
        <f t="shared" si="70"/>
        <v>0.36011893359375002</v>
      </c>
      <c r="I94" s="65">
        <f t="shared" si="71"/>
        <v>0.82770902933142299</v>
      </c>
      <c r="J94" s="65">
        <f t="shared" si="72"/>
        <v>0.34702216597344404</v>
      </c>
    </row>
    <row r="95" spans="1:10" ht="60" x14ac:dyDescent="0.25">
      <c r="A95" s="34" t="s">
        <v>153</v>
      </c>
      <c r="B95" s="43" t="s">
        <v>93</v>
      </c>
      <c r="C95" s="40">
        <v>10400000</v>
      </c>
      <c r="D95" s="41">
        <v>11</v>
      </c>
      <c r="E95" s="40">
        <v>4107010.45</v>
      </c>
      <c r="F95" s="40">
        <v>3450504.2600000002</v>
      </c>
      <c r="G95" s="40">
        <v>2434605.54</v>
      </c>
      <c r="H95" s="65">
        <f t="shared" si="70"/>
        <v>0.39490485096153849</v>
      </c>
      <c r="I95" s="65">
        <f t="shared" si="71"/>
        <v>0.84014986131822478</v>
      </c>
      <c r="J95" s="65">
        <f t="shared" si="72"/>
        <v>0.59279263338616539</v>
      </c>
    </row>
    <row r="96" spans="1:10" ht="72" x14ac:dyDescent="0.25">
      <c r="A96" s="34" t="s">
        <v>153</v>
      </c>
      <c r="B96" s="35" t="s">
        <v>123</v>
      </c>
      <c r="C96" s="51">
        <v>1000000</v>
      </c>
      <c r="D96" s="53" t="s">
        <v>177</v>
      </c>
      <c r="E96" s="52" t="s">
        <v>177</v>
      </c>
      <c r="F96" s="52" t="s">
        <v>177</v>
      </c>
      <c r="G96" s="52" t="s">
        <v>177</v>
      </c>
      <c r="H96" s="54" t="s">
        <v>177</v>
      </c>
      <c r="I96" s="54" t="s">
        <v>177</v>
      </c>
      <c r="J96" s="54" t="s">
        <v>177</v>
      </c>
    </row>
    <row r="97" spans="1:10" ht="72" x14ac:dyDescent="0.25">
      <c r="A97" s="34" t="s">
        <v>153</v>
      </c>
      <c r="B97" s="35" t="s">
        <v>124</v>
      </c>
      <c r="C97" s="51">
        <v>1750000</v>
      </c>
      <c r="D97" s="53" t="s">
        <v>177</v>
      </c>
      <c r="E97" s="52" t="s">
        <v>177</v>
      </c>
      <c r="F97" s="52" t="s">
        <v>177</v>
      </c>
      <c r="G97" s="52" t="s">
        <v>177</v>
      </c>
      <c r="H97" s="54" t="s">
        <v>177</v>
      </c>
      <c r="I97" s="54" t="s">
        <v>177</v>
      </c>
      <c r="J97" s="54" t="s">
        <v>177</v>
      </c>
    </row>
    <row r="98" spans="1:10" ht="72" x14ac:dyDescent="0.25">
      <c r="A98" s="34" t="s">
        <v>153</v>
      </c>
      <c r="B98" s="35" t="s">
        <v>125</v>
      </c>
      <c r="C98" s="51">
        <v>1000000</v>
      </c>
      <c r="D98" s="53" t="s">
        <v>177</v>
      </c>
      <c r="E98" s="52" t="s">
        <v>177</v>
      </c>
      <c r="F98" s="52" t="s">
        <v>177</v>
      </c>
      <c r="G98" s="52" t="s">
        <v>177</v>
      </c>
      <c r="H98" s="54" t="s">
        <v>177</v>
      </c>
      <c r="I98" s="54" t="s">
        <v>177</v>
      </c>
      <c r="J98" s="54" t="s">
        <v>177</v>
      </c>
    </row>
    <row r="99" spans="1:10" ht="72" x14ac:dyDescent="0.25">
      <c r="A99" s="34" t="s">
        <v>153</v>
      </c>
      <c r="B99" s="35" t="s">
        <v>126</v>
      </c>
      <c r="C99" s="51">
        <v>1250000</v>
      </c>
      <c r="D99" s="53" t="s">
        <v>177</v>
      </c>
      <c r="E99" s="52" t="s">
        <v>177</v>
      </c>
      <c r="F99" s="52" t="s">
        <v>177</v>
      </c>
      <c r="G99" s="52" t="s">
        <v>177</v>
      </c>
      <c r="H99" s="54" t="s">
        <v>177</v>
      </c>
      <c r="I99" s="54" t="s">
        <v>177</v>
      </c>
      <c r="J99" s="54" t="s">
        <v>177</v>
      </c>
    </row>
    <row r="100" spans="1:10" x14ac:dyDescent="0.25">
      <c r="A100" s="115" t="s">
        <v>181</v>
      </c>
      <c r="B100" s="115"/>
      <c r="C100" s="78">
        <f>SUM(C91:C99)</f>
        <v>68783612</v>
      </c>
      <c r="D100" s="17">
        <f t="shared" ref="D100:G100" si="73">SUM(D91:D99)</f>
        <v>725</v>
      </c>
      <c r="E100" s="78">
        <f t="shared" si="73"/>
        <v>31463802.090000007</v>
      </c>
      <c r="F100" s="78">
        <f t="shared" si="73"/>
        <v>25668943.360000003</v>
      </c>
      <c r="G100" s="78">
        <f t="shared" si="73"/>
        <v>17478491.830000002</v>
      </c>
      <c r="H100" s="79">
        <f t="shared" ref="H100" si="74">E100/C100</f>
        <v>0.45743166395507129</v>
      </c>
      <c r="I100" s="79">
        <f t="shared" ref="I100" si="75">F100/E100</f>
        <v>0.81582458746008457</v>
      </c>
      <c r="J100" s="79">
        <f t="shared" ref="J100" si="76">G100/E100</f>
        <v>0.55551111655241148</v>
      </c>
    </row>
    <row r="103" spans="1:10" ht="72" x14ac:dyDescent="0.25">
      <c r="A103" s="72" t="s">
        <v>0</v>
      </c>
      <c r="B103" s="72" t="s">
        <v>1</v>
      </c>
      <c r="C103" s="72" t="s">
        <v>238</v>
      </c>
      <c r="D103" s="6" t="s">
        <v>138</v>
      </c>
      <c r="E103" s="72" t="s">
        <v>160</v>
      </c>
      <c r="F103" s="72" t="s">
        <v>161</v>
      </c>
      <c r="G103" s="72" t="s">
        <v>162</v>
      </c>
      <c r="H103" s="72" t="s">
        <v>163</v>
      </c>
      <c r="I103" s="72" t="s">
        <v>164</v>
      </c>
      <c r="J103" s="72" t="s">
        <v>246</v>
      </c>
    </row>
    <row r="104" spans="1:10" ht="60" x14ac:dyDescent="0.25">
      <c r="A104" s="34" t="s">
        <v>158</v>
      </c>
      <c r="B104" s="35" t="s">
        <v>71</v>
      </c>
      <c r="C104" s="40">
        <v>85473690</v>
      </c>
      <c r="D104" s="41">
        <v>239</v>
      </c>
      <c r="E104" s="40">
        <v>41255900.889999963</v>
      </c>
      <c r="F104" s="40">
        <v>39624896.719999969</v>
      </c>
      <c r="G104" s="40">
        <v>28395136.270000007</v>
      </c>
      <c r="H104" s="65">
        <f t="shared" ref="H104:H107" si="77">E104/C104</f>
        <v>0.48267368461569826</v>
      </c>
      <c r="I104" s="65">
        <f t="shared" ref="I104:I107" si="78">F104/E104</f>
        <v>0.96046616035973331</v>
      </c>
      <c r="J104" s="65">
        <f t="shared" ref="J104:J107" si="79">G104/E104</f>
        <v>0.68826848177935962</v>
      </c>
    </row>
    <row r="105" spans="1:10" ht="24" x14ac:dyDescent="0.25">
      <c r="A105" s="34" t="s">
        <v>158</v>
      </c>
      <c r="B105" s="35" t="s">
        <v>115</v>
      </c>
      <c r="C105" s="40">
        <v>80465325</v>
      </c>
      <c r="D105" s="41">
        <v>474</v>
      </c>
      <c r="E105" s="40">
        <v>23262464.02</v>
      </c>
      <c r="F105" s="40">
        <v>22479050.019999985</v>
      </c>
      <c r="G105" s="40">
        <v>16207493.00999999</v>
      </c>
      <c r="H105" s="65">
        <f t="shared" si="77"/>
        <v>0.28909923647235625</v>
      </c>
      <c r="I105" s="65">
        <f t="shared" si="78"/>
        <v>0.96632282808362557</v>
      </c>
      <c r="J105" s="65">
        <f t="shared" si="79"/>
        <v>0.69672296950424217</v>
      </c>
    </row>
    <row r="106" spans="1:10" ht="48" x14ac:dyDescent="0.25">
      <c r="A106" s="34" t="s">
        <v>158</v>
      </c>
      <c r="B106" s="35" t="s">
        <v>74</v>
      </c>
      <c r="C106" s="40">
        <v>58459846</v>
      </c>
      <c r="D106" s="41">
        <v>25</v>
      </c>
      <c r="E106" s="40">
        <v>20184790.169999998</v>
      </c>
      <c r="F106" s="40">
        <v>19591914.43</v>
      </c>
      <c r="G106" s="40">
        <v>18564072.809999999</v>
      </c>
      <c r="H106" s="65">
        <f t="shared" si="77"/>
        <v>0.34527614338908791</v>
      </c>
      <c r="I106" s="65">
        <f t="shared" si="78"/>
        <v>0.97062759954368161</v>
      </c>
      <c r="J106" s="65">
        <f t="shared" si="79"/>
        <v>0.91970600901223043</v>
      </c>
    </row>
    <row r="107" spans="1:10" ht="24" x14ac:dyDescent="0.25">
      <c r="A107" s="34" t="s">
        <v>158</v>
      </c>
      <c r="B107" s="35" t="s">
        <v>76</v>
      </c>
      <c r="C107" s="40">
        <v>35416200</v>
      </c>
      <c r="D107" s="41">
        <v>3</v>
      </c>
      <c r="E107" s="40">
        <v>2774400</v>
      </c>
      <c r="F107" s="40">
        <v>2774400</v>
      </c>
      <c r="G107" s="40">
        <v>1917996.57</v>
      </c>
      <c r="H107" s="65">
        <f t="shared" si="77"/>
        <v>7.8337032205600829E-2</v>
      </c>
      <c r="I107" s="65">
        <f t="shared" si="78"/>
        <v>1</v>
      </c>
      <c r="J107" s="65">
        <f t="shared" si="79"/>
        <v>0.69131940960207616</v>
      </c>
    </row>
    <row r="108" spans="1:10" x14ac:dyDescent="0.25">
      <c r="A108" s="115" t="s">
        <v>181</v>
      </c>
      <c r="B108" s="115"/>
      <c r="C108" s="78">
        <f>SUM(C104:C107)</f>
        <v>259815061</v>
      </c>
      <c r="D108" s="17">
        <f t="shared" ref="D108:G108" si="80">SUM(D104:D107)</f>
        <v>741</v>
      </c>
      <c r="E108" s="78">
        <f t="shared" si="80"/>
        <v>87477555.079999968</v>
      </c>
      <c r="F108" s="78">
        <f t="shared" si="80"/>
        <v>84470261.169999957</v>
      </c>
      <c r="G108" s="78">
        <f t="shared" si="80"/>
        <v>65084698.660000004</v>
      </c>
      <c r="H108" s="79">
        <f t="shared" ref="H108" si="81">E108/C108</f>
        <v>0.33669162497088639</v>
      </c>
      <c r="I108" s="79">
        <f t="shared" ref="I108" si="82">F108/E108</f>
        <v>0.96562210835396822</v>
      </c>
      <c r="J108" s="79">
        <f t="shared" ref="J108" si="83">G108/E108</f>
        <v>0.74401597758966576</v>
      </c>
    </row>
    <row r="111" spans="1:10" ht="72" x14ac:dyDescent="0.25">
      <c r="A111" s="72" t="s">
        <v>0</v>
      </c>
      <c r="B111" s="72" t="s">
        <v>1</v>
      </c>
      <c r="C111" s="72" t="s">
        <v>238</v>
      </c>
      <c r="D111" s="6" t="s">
        <v>138</v>
      </c>
      <c r="E111" s="72" t="s">
        <v>160</v>
      </c>
      <c r="F111" s="72" t="s">
        <v>161</v>
      </c>
      <c r="G111" s="72" t="s">
        <v>162</v>
      </c>
      <c r="H111" s="72" t="s">
        <v>163</v>
      </c>
      <c r="I111" s="72" t="s">
        <v>164</v>
      </c>
      <c r="J111" s="72" t="s">
        <v>246</v>
      </c>
    </row>
    <row r="112" spans="1:10" ht="48" x14ac:dyDescent="0.25">
      <c r="A112" s="34" t="s">
        <v>155</v>
      </c>
      <c r="B112" s="35" t="s">
        <v>116</v>
      </c>
      <c r="C112" s="40">
        <v>5350624</v>
      </c>
      <c r="D112" s="41">
        <v>2</v>
      </c>
      <c r="E112" s="40">
        <v>2799677.24</v>
      </c>
      <c r="F112" s="40">
        <v>2799677.24</v>
      </c>
      <c r="G112" s="40">
        <v>1295013.45</v>
      </c>
      <c r="H112" s="65">
        <f t="shared" ref="H112" si="84">E112/C112</f>
        <v>0.52324312827812236</v>
      </c>
      <c r="I112" s="65">
        <f t="shared" ref="I112" si="85">F112/E112</f>
        <v>1</v>
      </c>
      <c r="J112" s="65">
        <f t="shared" ref="J112" si="86">G112/E112</f>
        <v>0.46255812330709944</v>
      </c>
    </row>
    <row r="113" spans="1:10" x14ac:dyDescent="0.25">
      <c r="A113" s="115" t="s">
        <v>181</v>
      </c>
      <c r="B113" s="115"/>
      <c r="C113" s="78">
        <f>SUM(C112)</f>
        <v>5350624</v>
      </c>
      <c r="D113" s="17">
        <f t="shared" ref="D113:G113" si="87">SUM(D112)</f>
        <v>2</v>
      </c>
      <c r="E113" s="78">
        <f t="shared" si="87"/>
        <v>2799677.24</v>
      </c>
      <c r="F113" s="78">
        <f t="shared" si="87"/>
        <v>2799677.24</v>
      </c>
      <c r="G113" s="78">
        <f t="shared" si="87"/>
        <v>1295013.45</v>
      </c>
      <c r="H113" s="79">
        <f t="shared" ref="H113" si="88">E113/C113</f>
        <v>0.52324312827812236</v>
      </c>
      <c r="I113" s="79">
        <f t="shared" ref="I113" si="89">F113/E113</f>
        <v>1</v>
      </c>
      <c r="J113" s="79">
        <f t="shared" ref="J113" si="90">G113/E113</f>
        <v>0.46255812330709944</v>
      </c>
    </row>
  </sheetData>
  <mergeCells count="13">
    <mergeCell ref="A108:B108"/>
    <mergeCell ref="A113:B113"/>
    <mergeCell ref="A66:B66"/>
    <mergeCell ref="A74:B74"/>
    <mergeCell ref="A80:B80"/>
    <mergeCell ref="A87:B87"/>
    <mergeCell ref="A100:B100"/>
    <mergeCell ref="A57:B57"/>
    <mergeCell ref="A6:B6"/>
    <mergeCell ref="A23:B23"/>
    <mergeCell ref="A30:B30"/>
    <mergeCell ref="A39:B39"/>
    <mergeCell ref="A47:B4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tabSelected="1" workbookViewId="0">
      <selection activeCell="M10" sqref="M10"/>
    </sheetView>
  </sheetViews>
  <sheetFormatPr defaultRowHeight="15" x14ac:dyDescent="0.25"/>
  <cols>
    <col min="1" max="1" width="12.28515625" customWidth="1"/>
    <col min="2" max="2" width="22.5703125" customWidth="1"/>
    <col min="3" max="3" width="13.140625" customWidth="1"/>
    <col min="4" max="4" width="10.85546875" customWidth="1"/>
    <col min="5" max="5" width="11.5703125" customWidth="1"/>
    <col min="6" max="6" width="11.7109375" bestFit="1" customWidth="1"/>
    <col min="7" max="7" width="11.7109375" customWidth="1"/>
    <col min="8" max="8" width="10" customWidth="1"/>
  </cols>
  <sheetData>
    <row r="1" spans="1:10" ht="96" x14ac:dyDescent="0.25">
      <c r="A1" s="71" t="s">
        <v>0</v>
      </c>
      <c r="B1" s="72" t="s">
        <v>1</v>
      </c>
      <c r="C1" s="72" t="s">
        <v>238</v>
      </c>
      <c r="D1" s="6" t="s">
        <v>138</v>
      </c>
      <c r="E1" s="72" t="s">
        <v>160</v>
      </c>
      <c r="F1" s="72" t="s">
        <v>161</v>
      </c>
      <c r="G1" s="72" t="s">
        <v>162</v>
      </c>
      <c r="H1" s="72" t="s">
        <v>163</v>
      </c>
      <c r="I1" s="72" t="s">
        <v>164</v>
      </c>
      <c r="J1" s="72" t="s">
        <v>246</v>
      </c>
    </row>
    <row r="2" spans="1:10" ht="36" x14ac:dyDescent="0.25">
      <c r="A2" s="57" t="s">
        <v>147</v>
      </c>
      <c r="B2" s="58" t="s">
        <v>3</v>
      </c>
      <c r="C2" s="63">
        <v>8572772</v>
      </c>
      <c r="D2" s="64">
        <v>16</v>
      </c>
      <c r="E2" s="63">
        <v>4359890.5600000005</v>
      </c>
      <c r="F2" s="63">
        <v>4345420.08</v>
      </c>
      <c r="G2" s="63">
        <v>4200158.09</v>
      </c>
      <c r="H2" s="65">
        <f t="shared" ref="H2:H5" si="0">E2/C2</f>
        <v>0.50857418813891242</v>
      </c>
      <c r="I2" s="65">
        <f t="shared" ref="I2:I5" si="1">F2/E2</f>
        <v>0.99668099925884368</v>
      </c>
      <c r="J2" s="65">
        <f t="shared" ref="J2:J5" si="2">G2/E2</f>
        <v>0.96336319276784765</v>
      </c>
    </row>
    <row r="3" spans="1:10" ht="36" x14ac:dyDescent="0.25">
      <c r="A3" s="34" t="s">
        <v>147</v>
      </c>
      <c r="B3" s="43" t="s">
        <v>5</v>
      </c>
      <c r="C3" s="40">
        <v>55207000</v>
      </c>
      <c r="D3" s="41">
        <v>28</v>
      </c>
      <c r="E3" s="40">
        <v>54551055.870000005</v>
      </c>
      <c r="F3" s="40">
        <v>35796848.550000004</v>
      </c>
      <c r="G3" s="40">
        <v>19342895.559999995</v>
      </c>
      <c r="H3" s="65">
        <f t="shared" si="0"/>
        <v>0.98811846088358368</v>
      </c>
      <c r="I3" s="65">
        <f t="shared" si="1"/>
        <v>0.65620817010961374</v>
      </c>
      <c r="J3" s="65">
        <f t="shared" si="2"/>
        <v>0.35458333943335263</v>
      </c>
    </row>
    <row r="4" spans="1:10" ht="36" x14ac:dyDescent="0.25">
      <c r="A4" s="34" t="s">
        <v>147</v>
      </c>
      <c r="B4" s="35" t="s">
        <v>8</v>
      </c>
      <c r="C4" s="40">
        <v>8406438</v>
      </c>
      <c r="D4" s="41">
        <v>16</v>
      </c>
      <c r="E4" s="40">
        <v>8016777.8800000008</v>
      </c>
      <c r="F4" s="40">
        <v>5538767.0200000005</v>
      </c>
      <c r="G4" s="40">
        <v>5280326.9499999993</v>
      </c>
      <c r="H4" s="65">
        <f t="shared" si="0"/>
        <v>0.95364741642060535</v>
      </c>
      <c r="I4" s="65">
        <f t="shared" si="1"/>
        <v>0.69089690433084572</v>
      </c>
      <c r="J4" s="65">
        <f t="shared" si="2"/>
        <v>0.65865950498306669</v>
      </c>
    </row>
    <row r="5" spans="1:10" ht="36" x14ac:dyDescent="0.25">
      <c r="A5" s="34" t="s">
        <v>147</v>
      </c>
      <c r="B5" s="35" t="s">
        <v>10</v>
      </c>
      <c r="C5" s="40">
        <v>8599658</v>
      </c>
      <c r="D5" s="41">
        <v>14</v>
      </c>
      <c r="E5" s="40">
        <v>8541800.4700000007</v>
      </c>
      <c r="F5" s="40">
        <v>7057480.3399999999</v>
      </c>
      <c r="G5" s="40">
        <v>5047793.5200000005</v>
      </c>
      <c r="H5" s="65">
        <f t="shared" si="0"/>
        <v>0.99327211268169047</v>
      </c>
      <c r="I5" s="65">
        <f t="shared" si="1"/>
        <v>0.82622865808992596</v>
      </c>
      <c r="J5" s="65">
        <f t="shared" si="2"/>
        <v>0.59095193545301816</v>
      </c>
    </row>
    <row r="6" spans="1:10" x14ac:dyDescent="0.25">
      <c r="A6" s="115" t="s">
        <v>181</v>
      </c>
      <c r="B6" s="115"/>
      <c r="C6" s="78">
        <f>SUM(C2:C5)</f>
        <v>80785868</v>
      </c>
      <c r="D6" s="17">
        <f t="shared" ref="D6:G6" si="3">SUM(D2:D5)</f>
        <v>74</v>
      </c>
      <c r="E6" s="78">
        <f t="shared" si="3"/>
        <v>75469524.780000016</v>
      </c>
      <c r="F6" s="78">
        <f t="shared" si="3"/>
        <v>52738515.99000001</v>
      </c>
      <c r="G6" s="78">
        <f t="shared" si="3"/>
        <v>33871174.119999997</v>
      </c>
      <c r="H6" s="79">
        <f t="shared" ref="H6" si="4">E6/C6</f>
        <v>0.93419216316398324</v>
      </c>
      <c r="I6" s="79">
        <f t="shared" ref="I6" si="5">F6/E6</f>
        <v>0.69880546013423561</v>
      </c>
      <c r="J6" s="79">
        <f t="shared" ref="J6" si="6">G6/E6</f>
        <v>0.44880598120549065</v>
      </c>
    </row>
    <row r="9" spans="1:10" ht="96" x14ac:dyDescent="0.25">
      <c r="A9" s="72" t="s">
        <v>0</v>
      </c>
      <c r="B9" s="72" t="s">
        <v>1</v>
      </c>
      <c r="C9" s="72" t="s">
        <v>238</v>
      </c>
      <c r="D9" s="6" t="s">
        <v>138</v>
      </c>
      <c r="E9" s="72" t="s">
        <v>160</v>
      </c>
      <c r="F9" s="72" t="s">
        <v>161</v>
      </c>
      <c r="G9" s="72" t="s">
        <v>162</v>
      </c>
      <c r="H9" s="72" t="s">
        <v>163</v>
      </c>
      <c r="I9" s="72" t="s">
        <v>164</v>
      </c>
      <c r="J9" s="72" t="s">
        <v>246</v>
      </c>
    </row>
    <row r="10" spans="1:10" ht="48" x14ac:dyDescent="0.25">
      <c r="A10" s="34" t="s">
        <v>148</v>
      </c>
      <c r="B10" s="35" t="s">
        <v>12</v>
      </c>
      <c r="C10" s="40">
        <v>84326940</v>
      </c>
      <c r="D10" s="41">
        <v>295</v>
      </c>
      <c r="E10" s="40">
        <v>38037558.290000007</v>
      </c>
      <c r="F10" s="40">
        <v>36668322.610000014</v>
      </c>
      <c r="G10" s="40">
        <v>32506783.369999997</v>
      </c>
      <c r="H10" s="65">
        <f t="shared" ref="H10:H23" si="7">E10/C10</f>
        <v>0.45107243651910062</v>
      </c>
      <c r="I10" s="65">
        <f t="shared" ref="I10:I23" si="8">F10/E10</f>
        <v>0.96400306061811647</v>
      </c>
      <c r="J10" s="65">
        <f t="shared" ref="J10:J23" si="9">G10/E10</f>
        <v>0.85459700441776154</v>
      </c>
    </row>
    <row r="11" spans="1:10" ht="24" x14ac:dyDescent="0.25">
      <c r="A11" s="34" t="s">
        <v>148</v>
      </c>
      <c r="B11" s="35" t="s">
        <v>14</v>
      </c>
      <c r="C11" s="40">
        <v>4204000</v>
      </c>
      <c r="D11" s="41">
        <v>13</v>
      </c>
      <c r="E11" s="40">
        <v>4991320.6099999994</v>
      </c>
      <c r="F11" s="40">
        <v>4903146.43</v>
      </c>
      <c r="G11" s="40">
        <v>1862722.7999999998</v>
      </c>
      <c r="H11" s="65">
        <f t="shared" si="7"/>
        <v>1.1872789272121786</v>
      </c>
      <c r="I11" s="65">
        <f t="shared" si="8"/>
        <v>0.98233449884518642</v>
      </c>
      <c r="J11" s="65">
        <f t="shared" si="9"/>
        <v>0.37319237643602304</v>
      </c>
    </row>
    <row r="12" spans="1:10" ht="48" x14ac:dyDescent="0.25">
      <c r="A12" s="34" t="s">
        <v>148</v>
      </c>
      <c r="B12" s="35" t="s">
        <v>16</v>
      </c>
      <c r="C12" s="40">
        <v>3806000</v>
      </c>
      <c r="D12" s="41">
        <v>12</v>
      </c>
      <c r="E12" s="40">
        <v>978627.72</v>
      </c>
      <c r="F12" s="40">
        <v>911009.72</v>
      </c>
      <c r="G12" s="40">
        <v>315955.76</v>
      </c>
      <c r="H12" s="65">
        <f t="shared" si="7"/>
        <v>0.25712761954808194</v>
      </c>
      <c r="I12" s="65">
        <f t="shared" si="8"/>
        <v>0.93090528847885079</v>
      </c>
      <c r="J12" s="65">
        <f t="shared" si="9"/>
        <v>0.32285592727743295</v>
      </c>
    </row>
    <row r="13" spans="1:10" ht="24" x14ac:dyDescent="0.25">
      <c r="A13" s="34" t="s">
        <v>148</v>
      </c>
      <c r="B13" s="35" t="s">
        <v>18</v>
      </c>
      <c r="C13" s="40">
        <v>2601000</v>
      </c>
      <c r="D13" s="41">
        <v>9</v>
      </c>
      <c r="E13" s="40">
        <v>2254141.35</v>
      </c>
      <c r="F13" s="40">
        <v>2185306.48</v>
      </c>
      <c r="G13" s="40">
        <v>562619.9</v>
      </c>
      <c r="H13" s="65">
        <f t="shared" si="7"/>
        <v>0.86664411764705884</v>
      </c>
      <c r="I13" s="65">
        <f t="shared" si="8"/>
        <v>0.96946293097369418</v>
      </c>
      <c r="J13" s="65">
        <f t="shared" si="9"/>
        <v>0.24959388638161489</v>
      </c>
    </row>
    <row r="14" spans="1:10" ht="24" x14ac:dyDescent="0.25">
      <c r="A14" s="34" t="s">
        <v>148</v>
      </c>
      <c r="B14" s="35" t="s">
        <v>20</v>
      </c>
      <c r="C14" s="40">
        <v>3200000</v>
      </c>
      <c r="D14" s="41">
        <v>6</v>
      </c>
      <c r="E14" s="40">
        <v>550922.89</v>
      </c>
      <c r="F14" s="40">
        <v>541802.89</v>
      </c>
      <c r="G14" s="40">
        <v>322348.66000000003</v>
      </c>
      <c r="H14" s="65">
        <f t="shared" si="7"/>
        <v>0.172163403125</v>
      </c>
      <c r="I14" s="65">
        <f t="shared" si="8"/>
        <v>0.98344595919766553</v>
      </c>
      <c r="J14" s="65">
        <f t="shared" si="9"/>
        <v>0.58510667436598984</v>
      </c>
    </row>
    <row r="15" spans="1:10" ht="36" x14ac:dyDescent="0.25">
      <c r="A15" s="34" t="s">
        <v>148</v>
      </c>
      <c r="B15" s="35" t="s">
        <v>22</v>
      </c>
      <c r="C15" s="40">
        <v>3504000</v>
      </c>
      <c r="D15" s="41">
        <v>7</v>
      </c>
      <c r="E15" s="40">
        <v>2754036.9</v>
      </c>
      <c r="F15" s="40">
        <v>1078388.8999999999</v>
      </c>
      <c r="G15" s="40">
        <v>841177.66</v>
      </c>
      <c r="H15" s="65">
        <f t="shared" si="7"/>
        <v>0.78596943493150684</v>
      </c>
      <c r="I15" s="65">
        <f t="shared" si="8"/>
        <v>0.39156661263325843</v>
      </c>
      <c r="J15" s="65">
        <f t="shared" si="9"/>
        <v>0.3054344188344027</v>
      </c>
    </row>
    <row r="16" spans="1:10" ht="24" x14ac:dyDescent="0.25">
      <c r="A16" s="34" t="s">
        <v>148</v>
      </c>
      <c r="B16" s="35" t="s">
        <v>24</v>
      </c>
      <c r="C16" s="40">
        <v>4719000</v>
      </c>
      <c r="D16" s="41">
        <v>17</v>
      </c>
      <c r="E16" s="40">
        <v>1717582.22</v>
      </c>
      <c r="F16" s="40">
        <v>1682306.4900000002</v>
      </c>
      <c r="G16" s="40">
        <v>1495455.59</v>
      </c>
      <c r="H16" s="65">
        <f t="shared" si="7"/>
        <v>0.36397165077346894</v>
      </c>
      <c r="I16" s="65">
        <f t="shared" si="8"/>
        <v>0.9794619846495618</v>
      </c>
      <c r="J16" s="65">
        <f t="shared" si="9"/>
        <v>0.87067481986393647</v>
      </c>
    </row>
    <row r="17" spans="1:10" ht="72" x14ac:dyDescent="0.25">
      <c r="A17" s="34" t="s">
        <v>148</v>
      </c>
      <c r="B17" s="35" t="s">
        <v>250</v>
      </c>
      <c r="C17" s="40">
        <v>987350</v>
      </c>
      <c r="D17" s="41">
        <v>5</v>
      </c>
      <c r="E17" s="40">
        <v>850267.20000000007</v>
      </c>
      <c r="F17" s="40">
        <v>847499.70000000007</v>
      </c>
      <c r="G17" s="40">
        <v>478917.92</v>
      </c>
      <c r="H17" s="65">
        <f t="shared" si="7"/>
        <v>0.86116088519775158</v>
      </c>
      <c r="I17" s="65">
        <f t="shared" si="8"/>
        <v>0.99674514082161469</v>
      </c>
      <c r="J17" s="65">
        <f t="shared" si="9"/>
        <v>0.56325578594587666</v>
      </c>
    </row>
    <row r="18" spans="1:10" ht="48" x14ac:dyDescent="0.25">
      <c r="A18" s="34" t="s">
        <v>148</v>
      </c>
      <c r="B18" s="35" t="s">
        <v>118</v>
      </c>
      <c r="C18" s="48">
        <v>317450</v>
      </c>
      <c r="D18" s="49">
        <v>4</v>
      </c>
      <c r="E18" s="48">
        <v>268211.12</v>
      </c>
      <c r="F18" s="48">
        <v>252188.31</v>
      </c>
      <c r="G18" s="48">
        <v>252188.31</v>
      </c>
      <c r="H18" s="65">
        <f t="shared" si="7"/>
        <v>0.84489248700582764</v>
      </c>
      <c r="I18" s="65">
        <f t="shared" si="8"/>
        <v>0.94026045601688701</v>
      </c>
      <c r="J18" s="65">
        <f t="shared" si="9"/>
        <v>0.94026045601688701</v>
      </c>
    </row>
    <row r="19" spans="1:10" ht="48" x14ac:dyDescent="0.25">
      <c r="A19" s="34" t="s">
        <v>148</v>
      </c>
      <c r="B19" s="35" t="s">
        <v>119</v>
      </c>
      <c r="C19" s="48">
        <v>441350</v>
      </c>
      <c r="D19" s="49">
        <v>4</v>
      </c>
      <c r="E19" s="48">
        <v>378664</v>
      </c>
      <c r="F19" s="48">
        <v>378664</v>
      </c>
      <c r="G19" s="48">
        <v>0</v>
      </c>
      <c r="H19" s="65">
        <f t="shared" si="7"/>
        <v>0.8579675994108984</v>
      </c>
      <c r="I19" s="65">
        <f t="shared" si="8"/>
        <v>1</v>
      </c>
      <c r="J19" s="65">
        <f t="shared" si="9"/>
        <v>0</v>
      </c>
    </row>
    <row r="20" spans="1:10" ht="48" x14ac:dyDescent="0.25">
      <c r="A20" s="34" t="s">
        <v>148</v>
      </c>
      <c r="B20" s="35" t="s">
        <v>120</v>
      </c>
      <c r="C20" s="48">
        <v>1900000</v>
      </c>
      <c r="D20" s="49">
        <v>1</v>
      </c>
      <c r="E20" s="48">
        <v>40941.699999999997</v>
      </c>
      <c r="F20" s="48">
        <v>40941.699999999997</v>
      </c>
      <c r="G20" s="48">
        <v>40941.699999999997</v>
      </c>
      <c r="H20" s="65">
        <f t="shared" si="7"/>
        <v>2.1548263157894737E-2</v>
      </c>
      <c r="I20" s="65">
        <f t="shared" si="8"/>
        <v>1</v>
      </c>
      <c r="J20" s="65">
        <f t="shared" si="9"/>
        <v>1</v>
      </c>
    </row>
    <row r="21" spans="1:10" ht="48" x14ac:dyDescent="0.25">
      <c r="A21" s="34" t="s">
        <v>148</v>
      </c>
      <c r="B21" s="35" t="s">
        <v>121</v>
      </c>
      <c r="C21" s="48">
        <v>588350</v>
      </c>
      <c r="D21" s="49">
        <v>2</v>
      </c>
      <c r="E21" s="48">
        <v>504108.5</v>
      </c>
      <c r="F21" s="48">
        <v>504108.5</v>
      </c>
      <c r="G21" s="48">
        <v>208866.67</v>
      </c>
      <c r="H21" s="65">
        <f t="shared" si="7"/>
        <v>0.85681737061273056</v>
      </c>
      <c r="I21" s="65">
        <f t="shared" si="8"/>
        <v>1</v>
      </c>
      <c r="J21" s="65">
        <f t="shared" si="9"/>
        <v>0.41432880024835927</v>
      </c>
    </row>
    <row r="22" spans="1:10" ht="48" x14ac:dyDescent="0.25">
      <c r="A22" s="34" t="s">
        <v>148</v>
      </c>
      <c r="B22" s="35" t="s">
        <v>122</v>
      </c>
      <c r="C22" s="48">
        <v>527100</v>
      </c>
      <c r="D22" s="49">
        <v>2</v>
      </c>
      <c r="E22" s="48">
        <v>447484.82</v>
      </c>
      <c r="F22" s="48">
        <v>447484.82</v>
      </c>
      <c r="G22" s="48">
        <v>447484.82</v>
      </c>
      <c r="H22" s="65">
        <f t="shared" si="7"/>
        <v>0.848956213242269</v>
      </c>
      <c r="I22" s="65">
        <f t="shared" si="8"/>
        <v>1</v>
      </c>
      <c r="J22" s="65">
        <f t="shared" si="9"/>
        <v>1</v>
      </c>
    </row>
    <row r="23" spans="1:10" ht="48" x14ac:dyDescent="0.25">
      <c r="A23" s="34" t="s">
        <v>148</v>
      </c>
      <c r="B23" s="43" t="s">
        <v>134</v>
      </c>
      <c r="C23" s="48">
        <v>286300</v>
      </c>
      <c r="D23" s="49">
        <v>1</v>
      </c>
      <c r="E23" s="48">
        <v>193889.6</v>
      </c>
      <c r="F23" s="48">
        <v>193889.6</v>
      </c>
      <c r="G23" s="48">
        <v>190102.67</v>
      </c>
      <c r="H23" s="65">
        <f t="shared" si="7"/>
        <v>0.67722528815927352</v>
      </c>
      <c r="I23" s="65">
        <f t="shared" si="8"/>
        <v>1</v>
      </c>
      <c r="J23" s="65">
        <f t="shared" si="9"/>
        <v>0.98046862750761266</v>
      </c>
    </row>
    <row r="24" spans="1:10" x14ac:dyDescent="0.25">
      <c r="A24" s="115" t="s">
        <v>181</v>
      </c>
      <c r="B24" s="115"/>
      <c r="C24" s="78">
        <f>SUM(C10:C23)</f>
        <v>111408840</v>
      </c>
      <c r="D24" s="17">
        <f>SUM(D10:D23)</f>
        <v>378</v>
      </c>
      <c r="E24" s="78">
        <f t="shared" ref="E24:G24" si="10">SUM(E10:E23)</f>
        <v>53967756.920000009</v>
      </c>
      <c r="F24" s="78">
        <f t="shared" si="10"/>
        <v>50635060.150000021</v>
      </c>
      <c r="G24" s="78">
        <f t="shared" si="10"/>
        <v>39525565.829999998</v>
      </c>
      <c r="H24" s="79">
        <f t="shared" ref="H24" si="11">E24/C24</f>
        <v>0.4844118017923893</v>
      </c>
      <c r="I24" s="79">
        <f t="shared" ref="I24" si="12">F24/E24</f>
        <v>0.93824652051149238</v>
      </c>
      <c r="J24" s="79">
        <f t="shared" ref="J24" si="13">G24/E24</f>
        <v>0.73239222983811181</v>
      </c>
    </row>
    <row r="27" spans="1:10" ht="96" x14ac:dyDescent="0.25">
      <c r="A27" s="72" t="s">
        <v>0</v>
      </c>
      <c r="B27" s="72" t="s">
        <v>1</v>
      </c>
      <c r="C27" s="72" t="s">
        <v>238</v>
      </c>
      <c r="D27" s="6" t="s">
        <v>138</v>
      </c>
      <c r="E27" s="72" t="s">
        <v>160</v>
      </c>
      <c r="F27" s="72" t="s">
        <v>161</v>
      </c>
      <c r="G27" s="72" t="s">
        <v>162</v>
      </c>
      <c r="H27" s="72" t="s">
        <v>163</v>
      </c>
      <c r="I27" s="72" t="s">
        <v>164</v>
      </c>
      <c r="J27" s="72" t="s">
        <v>246</v>
      </c>
    </row>
    <row r="28" spans="1:10" ht="24" x14ac:dyDescent="0.25">
      <c r="A28" s="34" t="s">
        <v>156</v>
      </c>
      <c r="B28" s="35" t="s">
        <v>41</v>
      </c>
      <c r="C28" s="40">
        <v>15009429</v>
      </c>
      <c r="D28" s="41">
        <v>15</v>
      </c>
      <c r="E28" s="40">
        <v>16607589.33</v>
      </c>
      <c r="F28" s="40">
        <v>10153812.549999999</v>
      </c>
      <c r="G28" s="40">
        <v>4281250.22</v>
      </c>
      <c r="H28" s="65">
        <f t="shared" ref="H28:H31" si="14">E28/C28</f>
        <v>1.1064770905009111</v>
      </c>
      <c r="I28" s="65">
        <f t="shared" ref="I28:I31" si="15">F28/E28</f>
        <v>0.61139593159725603</v>
      </c>
      <c r="J28" s="65">
        <f t="shared" ref="J28:J31" si="16">G28/E28</f>
        <v>0.25778878167864716</v>
      </c>
    </row>
    <row r="29" spans="1:10" ht="24" x14ac:dyDescent="0.25">
      <c r="A29" s="34" t="s">
        <v>156</v>
      </c>
      <c r="B29" s="35" t="s">
        <v>43</v>
      </c>
      <c r="C29" s="40">
        <v>15130000</v>
      </c>
      <c r="D29" s="41">
        <v>445</v>
      </c>
      <c r="E29" s="40">
        <v>13922590.520000001</v>
      </c>
      <c r="F29" s="40">
        <v>9966888.1400000006</v>
      </c>
      <c r="G29" s="40">
        <v>6800946.3900000015</v>
      </c>
      <c r="H29" s="65">
        <f t="shared" si="14"/>
        <v>0.92019765499008599</v>
      </c>
      <c r="I29" s="65">
        <f t="shared" si="15"/>
        <v>0.71587885355691694</v>
      </c>
      <c r="J29" s="65">
        <f t="shared" si="16"/>
        <v>0.48848282797876907</v>
      </c>
    </row>
    <row r="30" spans="1:10" x14ac:dyDescent="0.25">
      <c r="A30" s="34" t="s">
        <v>156</v>
      </c>
      <c r="B30" s="35" t="s">
        <v>45</v>
      </c>
      <c r="C30" s="40">
        <v>8400000</v>
      </c>
      <c r="D30" s="41">
        <v>229</v>
      </c>
      <c r="E30" s="40">
        <v>7727336.3199999994</v>
      </c>
      <c r="F30" s="40">
        <v>2589702.21</v>
      </c>
      <c r="G30" s="40">
        <v>1397987.5999999996</v>
      </c>
      <c r="H30" s="65">
        <f t="shared" si="14"/>
        <v>0.91992099047619036</v>
      </c>
      <c r="I30" s="65">
        <f t="shared" si="15"/>
        <v>0.3351351750146162</v>
      </c>
      <c r="J30" s="65">
        <f t="shared" si="16"/>
        <v>0.18091455349001812</v>
      </c>
    </row>
    <row r="31" spans="1:10" ht="36" x14ac:dyDescent="0.25">
      <c r="A31" s="34" t="s">
        <v>156</v>
      </c>
      <c r="B31" s="35" t="s">
        <v>47</v>
      </c>
      <c r="C31" s="40">
        <v>9890000</v>
      </c>
      <c r="D31" s="41">
        <v>227</v>
      </c>
      <c r="E31" s="40">
        <v>10729617.1</v>
      </c>
      <c r="F31" s="40">
        <v>6303708.25</v>
      </c>
      <c r="G31" s="40">
        <v>2149013.9899999993</v>
      </c>
      <c r="H31" s="65">
        <f t="shared" si="14"/>
        <v>1.0848955611729019</v>
      </c>
      <c r="I31" s="65">
        <f t="shared" si="15"/>
        <v>0.5875054245877982</v>
      </c>
      <c r="J31" s="65">
        <f t="shared" si="16"/>
        <v>0.20028804103363571</v>
      </c>
    </row>
    <row r="32" spans="1:10" x14ac:dyDescent="0.25">
      <c r="A32" s="115" t="s">
        <v>181</v>
      </c>
      <c r="B32" s="115"/>
      <c r="C32" s="78">
        <f>SUM(C28:C31)</f>
        <v>48429429</v>
      </c>
      <c r="D32" s="17">
        <f t="shared" ref="D32:G32" si="17">SUM(D28:D31)</f>
        <v>916</v>
      </c>
      <c r="E32" s="78">
        <f t="shared" si="17"/>
        <v>48987133.270000003</v>
      </c>
      <c r="F32" s="78">
        <f t="shared" si="17"/>
        <v>29014111.149999999</v>
      </c>
      <c r="G32" s="78">
        <f t="shared" si="17"/>
        <v>14629198.199999999</v>
      </c>
      <c r="H32" s="79">
        <f t="shared" ref="H32" si="18">E32/C32</f>
        <v>1.0115158134530144</v>
      </c>
      <c r="I32" s="79">
        <f t="shared" ref="I32" si="19">F32/E32</f>
        <v>0.59228024203997265</v>
      </c>
      <c r="J32" s="79">
        <f t="shared" ref="J32" si="20">G32/E32</f>
        <v>0.29863348237523835</v>
      </c>
    </row>
    <row r="35" spans="1:10" ht="96" x14ac:dyDescent="0.25">
      <c r="A35" s="72" t="s">
        <v>0</v>
      </c>
      <c r="B35" s="72" t="s">
        <v>1</v>
      </c>
      <c r="C35" s="72" t="s">
        <v>238</v>
      </c>
      <c r="D35" s="6" t="s">
        <v>138</v>
      </c>
      <c r="E35" s="72" t="s">
        <v>160</v>
      </c>
      <c r="F35" s="72" t="s">
        <v>161</v>
      </c>
      <c r="G35" s="72" t="s">
        <v>162</v>
      </c>
      <c r="H35" s="72" t="s">
        <v>163</v>
      </c>
      <c r="I35" s="72" t="s">
        <v>164</v>
      </c>
      <c r="J35" s="72" t="s">
        <v>246</v>
      </c>
    </row>
    <row r="36" spans="1:10" ht="36" x14ac:dyDescent="0.25">
      <c r="A36" s="34" t="s">
        <v>150</v>
      </c>
      <c r="B36" s="35" t="s">
        <v>112</v>
      </c>
      <c r="C36" s="40">
        <v>30700000</v>
      </c>
      <c r="D36" s="41">
        <v>7</v>
      </c>
      <c r="E36" s="40">
        <v>60040996.329999998</v>
      </c>
      <c r="F36" s="40">
        <v>50278307.770000003</v>
      </c>
      <c r="G36" s="40">
        <v>25627809.75</v>
      </c>
      <c r="H36" s="65">
        <f t="shared" ref="H36:H40" si="21">E36/C36</f>
        <v>1.9557327794788273</v>
      </c>
      <c r="I36" s="65">
        <f t="shared" ref="I36:I40" si="22">F36/E36</f>
        <v>0.8373996243109979</v>
      </c>
      <c r="J36" s="65">
        <f t="shared" ref="J36:J40" si="23">G36/E36</f>
        <v>0.42683851562261377</v>
      </c>
    </row>
    <row r="37" spans="1:10" ht="24" x14ac:dyDescent="0.25">
      <c r="A37" s="34" t="s">
        <v>150</v>
      </c>
      <c r="B37" s="43" t="s">
        <v>39</v>
      </c>
      <c r="C37" s="40">
        <v>23900000</v>
      </c>
      <c r="D37" s="41">
        <v>8</v>
      </c>
      <c r="E37" s="40">
        <v>30229834.75</v>
      </c>
      <c r="F37" s="40">
        <v>25671110.16</v>
      </c>
      <c r="G37" s="40">
        <v>14809022.259999998</v>
      </c>
      <c r="H37" s="65">
        <f t="shared" si="21"/>
        <v>1.2648466422594142</v>
      </c>
      <c r="I37" s="65">
        <f t="shared" si="22"/>
        <v>0.84919783294548112</v>
      </c>
      <c r="J37" s="65">
        <f t="shared" si="23"/>
        <v>0.48988101928013345</v>
      </c>
    </row>
    <row r="38" spans="1:10" ht="84" x14ac:dyDescent="0.25">
      <c r="A38" s="34" t="s">
        <v>150</v>
      </c>
      <c r="B38" s="35" t="s">
        <v>102</v>
      </c>
      <c r="C38" s="48">
        <v>1000000</v>
      </c>
      <c r="D38" s="49">
        <v>1</v>
      </c>
      <c r="E38" s="48">
        <v>150000</v>
      </c>
      <c r="F38" s="48">
        <v>150000</v>
      </c>
      <c r="G38" s="48">
        <v>20466.04</v>
      </c>
      <c r="H38" s="65">
        <f t="shared" si="21"/>
        <v>0.15</v>
      </c>
      <c r="I38" s="65">
        <f t="shared" si="22"/>
        <v>1</v>
      </c>
      <c r="J38" s="65">
        <f t="shared" si="23"/>
        <v>0.13644026666666667</v>
      </c>
    </row>
    <row r="39" spans="1:10" ht="84" x14ac:dyDescent="0.25">
      <c r="A39" s="34" t="s">
        <v>150</v>
      </c>
      <c r="B39" s="35" t="s">
        <v>104</v>
      </c>
      <c r="C39" s="48">
        <v>500000</v>
      </c>
      <c r="D39" s="49">
        <v>5</v>
      </c>
      <c r="E39" s="48">
        <v>499796</v>
      </c>
      <c r="F39" s="48">
        <v>167610</v>
      </c>
      <c r="G39" s="48">
        <v>146479.06</v>
      </c>
      <c r="H39" s="65">
        <f t="shared" si="21"/>
        <v>0.99959200000000004</v>
      </c>
      <c r="I39" s="65">
        <f t="shared" si="22"/>
        <v>0.33535682558483859</v>
      </c>
      <c r="J39" s="65">
        <f t="shared" si="23"/>
        <v>0.29307769569984554</v>
      </c>
    </row>
    <row r="40" spans="1:10" ht="96" x14ac:dyDescent="0.25">
      <c r="A40" s="34" t="s">
        <v>150</v>
      </c>
      <c r="B40" s="35" t="s">
        <v>105</v>
      </c>
      <c r="C40" s="48">
        <v>500000</v>
      </c>
      <c r="D40" s="49">
        <v>1</v>
      </c>
      <c r="E40" s="48">
        <v>75000</v>
      </c>
      <c r="F40" s="48">
        <v>75000</v>
      </c>
      <c r="G40" s="48">
        <v>7998.09</v>
      </c>
      <c r="H40" s="65">
        <f t="shared" si="21"/>
        <v>0.15</v>
      </c>
      <c r="I40" s="65">
        <f t="shared" si="22"/>
        <v>1</v>
      </c>
      <c r="J40" s="65">
        <f t="shared" si="23"/>
        <v>0.10664120000000001</v>
      </c>
    </row>
    <row r="41" spans="1:10" x14ac:dyDescent="0.25">
      <c r="A41" s="115" t="s">
        <v>181</v>
      </c>
      <c r="B41" s="115"/>
      <c r="C41" s="78">
        <f>SUM(C36:C40)</f>
        <v>56600000</v>
      </c>
      <c r="D41" s="17">
        <f t="shared" ref="D41:G41" si="24">SUM(D36:D40)</f>
        <v>22</v>
      </c>
      <c r="E41" s="78">
        <f t="shared" si="24"/>
        <v>90995627.079999998</v>
      </c>
      <c r="F41" s="78">
        <f t="shared" si="24"/>
        <v>76342027.930000007</v>
      </c>
      <c r="G41" s="78">
        <f t="shared" si="24"/>
        <v>40611775.200000003</v>
      </c>
      <c r="H41" s="79">
        <f t="shared" ref="H41" si="25">E41/C41</f>
        <v>1.6076965915194346</v>
      </c>
      <c r="I41" s="79">
        <f t="shared" ref="I41" si="26">F41/E41</f>
        <v>0.83896369946308424</v>
      </c>
      <c r="J41" s="79">
        <f t="shared" ref="J41" si="27">G41/E41</f>
        <v>0.44630469071107809</v>
      </c>
    </row>
    <row r="44" spans="1:10" ht="96" x14ac:dyDescent="0.25">
      <c r="A44" s="72" t="s">
        <v>0</v>
      </c>
      <c r="B44" s="72" t="s">
        <v>1</v>
      </c>
      <c r="C44" s="72" t="s">
        <v>238</v>
      </c>
      <c r="D44" s="6" t="s">
        <v>138</v>
      </c>
      <c r="E44" s="72" t="s">
        <v>160</v>
      </c>
      <c r="F44" s="72" t="s">
        <v>161</v>
      </c>
      <c r="G44" s="72" t="s">
        <v>162</v>
      </c>
      <c r="H44" s="72" t="s">
        <v>163</v>
      </c>
      <c r="I44" s="72" t="s">
        <v>164</v>
      </c>
      <c r="J44" s="72" t="s">
        <v>246</v>
      </c>
    </row>
    <row r="45" spans="1:10" ht="24" x14ac:dyDescent="0.25">
      <c r="A45" s="34" t="s">
        <v>152</v>
      </c>
      <c r="B45" s="35" t="s">
        <v>61</v>
      </c>
      <c r="C45" s="40">
        <v>43880000</v>
      </c>
      <c r="D45" s="41">
        <v>36</v>
      </c>
      <c r="E45" s="40">
        <v>57789909.759999998</v>
      </c>
      <c r="F45" s="40">
        <v>38465223.32</v>
      </c>
      <c r="G45" s="40">
        <v>14550033.66</v>
      </c>
      <c r="H45" s="65">
        <f t="shared" ref="H45:H48" si="28">E45/C45</f>
        <v>1.3169988550592524</v>
      </c>
      <c r="I45" s="65">
        <f t="shared" ref="I45:I48" si="29">F45/E45</f>
        <v>0.66560448839157349</v>
      </c>
      <c r="J45" s="65">
        <f t="shared" ref="J45:J48" si="30">G45/E45</f>
        <v>0.25177463886733714</v>
      </c>
    </row>
    <row r="46" spans="1:10" ht="24" x14ac:dyDescent="0.25">
      <c r="A46" s="34" t="s">
        <v>152</v>
      </c>
      <c r="B46" s="35" t="s">
        <v>63</v>
      </c>
      <c r="C46" s="40">
        <v>20980000</v>
      </c>
      <c r="D46" s="41">
        <v>30</v>
      </c>
      <c r="E46" s="40">
        <v>33051116.380000006</v>
      </c>
      <c r="F46" s="40">
        <v>20601897.920000006</v>
      </c>
      <c r="G46" s="40">
        <v>12643988.249999996</v>
      </c>
      <c r="H46" s="65">
        <f t="shared" si="28"/>
        <v>1.5753630305052433</v>
      </c>
      <c r="I46" s="65">
        <f t="shared" si="29"/>
        <v>0.62333440368951321</v>
      </c>
      <c r="J46" s="65">
        <f t="shared" si="30"/>
        <v>0.38255858303325468</v>
      </c>
    </row>
    <row r="47" spans="1:10" ht="72" x14ac:dyDescent="0.25">
      <c r="A47" s="34" t="s">
        <v>152</v>
      </c>
      <c r="B47" s="43" t="s">
        <v>113</v>
      </c>
      <c r="C47" s="40">
        <v>20530000</v>
      </c>
      <c r="D47" s="41">
        <v>26</v>
      </c>
      <c r="E47" s="40">
        <v>21761963.779999994</v>
      </c>
      <c r="F47" s="40">
        <v>10211449.019999998</v>
      </c>
      <c r="G47" s="40">
        <v>8005034.5999999987</v>
      </c>
      <c r="H47" s="65">
        <f t="shared" si="28"/>
        <v>1.060007977593765</v>
      </c>
      <c r="I47" s="65">
        <f t="shared" si="29"/>
        <v>0.4692338027593207</v>
      </c>
      <c r="J47" s="65">
        <f t="shared" si="30"/>
        <v>0.36784523129097868</v>
      </c>
    </row>
    <row r="48" spans="1:10" ht="84" x14ac:dyDescent="0.25">
      <c r="A48" s="34" t="s">
        <v>152</v>
      </c>
      <c r="B48" s="43" t="s">
        <v>114</v>
      </c>
      <c r="C48" s="40">
        <v>41623953</v>
      </c>
      <c r="D48" s="41">
        <v>31</v>
      </c>
      <c r="E48" s="40">
        <v>20396138.309999999</v>
      </c>
      <c r="F48" s="40">
        <v>17472150.260000002</v>
      </c>
      <c r="G48" s="40">
        <v>6958809.1000000006</v>
      </c>
      <c r="H48" s="65">
        <f t="shared" si="28"/>
        <v>0.49000964204432956</v>
      </c>
      <c r="I48" s="65">
        <f t="shared" si="29"/>
        <v>0.85664011463550438</v>
      </c>
      <c r="J48" s="65">
        <f t="shared" si="30"/>
        <v>0.34118267851655892</v>
      </c>
    </row>
    <row r="49" spans="1:10" x14ac:dyDescent="0.25">
      <c r="A49" s="115" t="s">
        <v>181</v>
      </c>
      <c r="B49" s="115"/>
      <c r="C49" s="78">
        <f>SUM(C45:C48)</f>
        <v>127013953</v>
      </c>
      <c r="D49" s="17">
        <f t="shared" ref="D49:G49" si="31">SUM(D45:D48)</f>
        <v>123</v>
      </c>
      <c r="E49" s="78">
        <f t="shared" si="31"/>
        <v>132999128.22999999</v>
      </c>
      <c r="F49" s="78">
        <f t="shared" si="31"/>
        <v>86750720.520000011</v>
      </c>
      <c r="G49" s="78">
        <f t="shared" si="31"/>
        <v>42157865.609999999</v>
      </c>
      <c r="H49" s="79">
        <f t="shared" ref="H49" si="32">E49/C49</f>
        <v>1.0471221868828851</v>
      </c>
      <c r="I49" s="79">
        <f t="shared" ref="I49" si="33">F49/E49</f>
        <v>0.65226533191991298</v>
      </c>
      <c r="J49" s="79">
        <f t="shared" ref="J49" si="34">G49/E49</f>
        <v>0.31697851084478496</v>
      </c>
    </row>
    <row r="52" spans="1:10" ht="96" x14ac:dyDescent="0.25">
      <c r="A52" s="72" t="s">
        <v>0</v>
      </c>
      <c r="B52" s="72" t="s">
        <v>1</v>
      </c>
      <c r="C52" s="72" t="s">
        <v>238</v>
      </c>
      <c r="D52" s="6" t="s">
        <v>138</v>
      </c>
      <c r="E52" s="72" t="s">
        <v>160</v>
      </c>
      <c r="F52" s="72" t="s">
        <v>161</v>
      </c>
      <c r="G52" s="72" t="s">
        <v>162</v>
      </c>
      <c r="H52" s="72" t="s">
        <v>163</v>
      </c>
      <c r="I52" s="72" t="s">
        <v>164</v>
      </c>
      <c r="J52" s="72" t="s">
        <v>246</v>
      </c>
    </row>
    <row r="53" spans="1:10" ht="36" x14ac:dyDescent="0.25">
      <c r="A53" s="34" t="s">
        <v>149</v>
      </c>
      <c r="B53" s="35" t="s">
        <v>26</v>
      </c>
      <c r="C53" s="40">
        <v>8930000</v>
      </c>
      <c r="D53" s="41">
        <v>5</v>
      </c>
      <c r="E53" s="40">
        <v>2910983.65</v>
      </c>
      <c r="F53" s="40">
        <v>2497558.83</v>
      </c>
      <c r="G53" s="40">
        <v>295785.13</v>
      </c>
      <c r="H53" s="65">
        <f t="shared" ref="H53:H58" si="35">E53/C53</f>
        <v>0.32597801231802909</v>
      </c>
      <c r="I53" s="65">
        <f t="shared" ref="I53:I58" si="36">F53/E53</f>
        <v>0.85797762210035089</v>
      </c>
      <c r="J53" s="65">
        <f t="shared" ref="J53:J58" si="37">G53/E53</f>
        <v>0.10161002793677663</v>
      </c>
    </row>
    <row r="54" spans="1:10" ht="24" x14ac:dyDescent="0.25">
      <c r="A54" s="34" t="s">
        <v>149</v>
      </c>
      <c r="B54" s="35" t="s">
        <v>28</v>
      </c>
      <c r="C54" s="40">
        <v>6640000</v>
      </c>
      <c r="D54" s="41">
        <v>17</v>
      </c>
      <c r="E54" s="40">
        <v>8114904.1699999999</v>
      </c>
      <c r="F54" s="40">
        <v>6053365.0799999991</v>
      </c>
      <c r="G54" s="40">
        <v>1173926.83</v>
      </c>
      <c r="H54" s="65">
        <f t="shared" si="35"/>
        <v>1.2221241219879517</v>
      </c>
      <c r="I54" s="65">
        <f t="shared" si="36"/>
        <v>0.74595644670440997</v>
      </c>
      <c r="J54" s="65">
        <f t="shared" si="37"/>
        <v>0.14466305521387324</v>
      </c>
    </row>
    <row r="55" spans="1:10" ht="24" x14ac:dyDescent="0.25">
      <c r="A55" s="34" t="s">
        <v>149</v>
      </c>
      <c r="B55" s="35" t="s">
        <v>30</v>
      </c>
      <c r="C55" s="40">
        <v>8560000</v>
      </c>
      <c r="D55" s="41">
        <v>11</v>
      </c>
      <c r="E55" s="40">
        <v>1931854.4400000002</v>
      </c>
      <c r="F55" s="40">
        <v>684373.58000000007</v>
      </c>
      <c r="G55" s="40">
        <v>125911.81999999999</v>
      </c>
      <c r="H55" s="65">
        <f t="shared" si="35"/>
        <v>0.22568392990654207</v>
      </c>
      <c r="I55" s="65">
        <f t="shared" si="36"/>
        <v>0.35425732178869546</v>
      </c>
      <c r="J55" s="65">
        <f t="shared" si="37"/>
        <v>6.5176659997220068E-2</v>
      </c>
    </row>
    <row r="56" spans="1:10" ht="24" x14ac:dyDescent="0.25">
      <c r="A56" s="34" t="s">
        <v>149</v>
      </c>
      <c r="B56" s="35" t="s">
        <v>32</v>
      </c>
      <c r="C56" s="40">
        <v>8890000</v>
      </c>
      <c r="D56" s="41">
        <v>18</v>
      </c>
      <c r="E56" s="40">
        <v>8221143.1699999999</v>
      </c>
      <c r="F56" s="40">
        <v>6454568.8999999994</v>
      </c>
      <c r="G56" s="40">
        <v>3854868.9000000004</v>
      </c>
      <c r="H56" s="65">
        <f t="shared" si="35"/>
        <v>0.92476301124859395</v>
      </c>
      <c r="I56" s="65">
        <f t="shared" si="36"/>
        <v>0.78511817231860703</v>
      </c>
      <c r="J56" s="65">
        <f t="shared" si="37"/>
        <v>0.46889694295398099</v>
      </c>
    </row>
    <row r="57" spans="1:10" ht="24" x14ac:dyDescent="0.25">
      <c r="A57" s="34" t="s">
        <v>149</v>
      </c>
      <c r="B57" s="35" t="s">
        <v>34</v>
      </c>
      <c r="C57" s="40">
        <v>8660000</v>
      </c>
      <c r="D57" s="41">
        <v>18</v>
      </c>
      <c r="E57" s="40">
        <v>5332936.16</v>
      </c>
      <c r="F57" s="40">
        <v>4326880.32</v>
      </c>
      <c r="G57" s="40">
        <v>1888009.6799999997</v>
      </c>
      <c r="H57" s="65">
        <f t="shared" si="35"/>
        <v>0.61581248960739032</v>
      </c>
      <c r="I57" s="65">
        <f t="shared" si="36"/>
        <v>0.81135048127034026</v>
      </c>
      <c r="J57" s="65">
        <f t="shared" si="37"/>
        <v>0.35402817947852572</v>
      </c>
    </row>
    <row r="58" spans="1:10" ht="24" x14ac:dyDescent="0.25">
      <c r="A58" s="34" t="s">
        <v>149</v>
      </c>
      <c r="B58" s="43" t="s">
        <v>36</v>
      </c>
      <c r="C58" s="40">
        <v>36600000</v>
      </c>
      <c r="D58" s="41">
        <v>84</v>
      </c>
      <c r="E58" s="40">
        <v>44406422.149999999</v>
      </c>
      <c r="F58" s="40">
        <v>35546930.160000004</v>
      </c>
      <c r="G58" s="40">
        <v>19037712.59999999</v>
      </c>
      <c r="H58" s="65">
        <f t="shared" si="35"/>
        <v>1.2132902226775957</v>
      </c>
      <c r="I58" s="65">
        <f t="shared" si="36"/>
        <v>0.8004907497371978</v>
      </c>
      <c r="J58" s="65">
        <f t="shared" si="37"/>
        <v>0.42871530013592846</v>
      </c>
    </row>
    <row r="59" spans="1:10" x14ac:dyDescent="0.25">
      <c r="A59" s="115" t="s">
        <v>181</v>
      </c>
      <c r="B59" s="115"/>
      <c r="C59" s="78">
        <f>SUM(C53:C58)</f>
        <v>78280000</v>
      </c>
      <c r="D59" s="17">
        <f t="shared" ref="D59:G59" si="38">SUM(D53:D58)</f>
        <v>153</v>
      </c>
      <c r="E59" s="78">
        <f t="shared" si="38"/>
        <v>70918243.739999995</v>
      </c>
      <c r="F59" s="78">
        <f t="shared" si="38"/>
        <v>55563676.870000005</v>
      </c>
      <c r="G59" s="78">
        <f t="shared" si="38"/>
        <v>26376214.95999999</v>
      </c>
      <c r="H59" s="79">
        <f t="shared" ref="H59" si="39">E59/C59</f>
        <v>0.90595610296371987</v>
      </c>
      <c r="I59" s="79">
        <f t="shared" ref="I59" si="40">F59/E59</f>
        <v>0.78348918331518747</v>
      </c>
      <c r="J59" s="79">
        <f t="shared" ref="J59" si="41">G59/E59</f>
        <v>0.37192425487439168</v>
      </c>
    </row>
    <row r="62" spans="1:10" ht="96" x14ac:dyDescent="0.25">
      <c r="A62" s="72" t="s">
        <v>0</v>
      </c>
      <c r="B62" s="72" t="s">
        <v>1</v>
      </c>
      <c r="C62" s="72" t="s">
        <v>238</v>
      </c>
      <c r="D62" s="6" t="s">
        <v>138</v>
      </c>
      <c r="E62" s="72" t="s">
        <v>160</v>
      </c>
      <c r="F62" s="72" t="s">
        <v>161</v>
      </c>
      <c r="G62" s="72" t="s">
        <v>162</v>
      </c>
      <c r="H62" s="72" t="s">
        <v>163</v>
      </c>
      <c r="I62" s="72" t="s">
        <v>164</v>
      </c>
      <c r="J62" s="72" t="s">
        <v>246</v>
      </c>
    </row>
    <row r="63" spans="1:10" ht="96" x14ac:dyDescent="0.25">
      <c r="A63" s="34" t="s">
        <v>151</v>
      </c>
      <c r="B63" s="35" t="s">
        <v>49</v>
      </c>
      <c r="C63" s="40">
        <v>10050000</v>
      </c>
      <c r="D63" s="41">
        <v>5</v>
      </c>
      <c r="E63" s="40">
        <v>2927867.52</v>
      </c>
      <c r="F63" s="40">
        <v>2358167.52</v>
      </c>
      <c r="G63" s="40">
        <v>1366852.7</v>
      </c>
      <c r="H63" s="65">
        <f t="shared" ref="H63:H67" si="42">E63/C63</f>
        <v>0.2913301014925373</v>
      </c>
      <c r="I63" s="65">
        <f t="shared" ref="I63:I67" si="43">F63/E63</f>
        <v>0.80542152399026579</v>
      </c>
      <c r="J63" s="65">
        <f t="shared" ref="J63:J67" si="44">G63/E63</f>
        <v>0.4668424000277171</v>
      </c>
    </row>
    <row r="64" spans="1:10" ht="24" x14ac:dyDescent="0.25">
      <c r="A64" s="34" t="s">
        <v>151</v>
      </c>
      <c r="B64" s="35" t="s">
        <v>51</v>
      </c>
      <c r="C64" s="40">
        <v>10050000</v>
      </c>
      <c r="D64" s="41">
        <v>2</v>
      </c>
      <c r="E64" s="40">
        <v>349959.25</v>
      </c>
      <c r="F64" s="40">
        <v>0</v>
      </c>
      <c r="G64" s="40">
        <v>0</v>
      </c>
      <c r="H64" s="65">
        <f t="shared" si="42"/>
        <v>3.4821815920398007E-2</v>
      </c>
      <c r="I64" s="65">
        <f t="shared" si="43"/>
        <v>0</v>
      </c>
      <c r="J64" s="65">
        <f t="shared" si="44"/>
        <v>0</v>
      </c>
    </row>
    <row r="65" spans="1:10" ht="168" x14ac:dyDescent="0.25">
      <c r="A65" s="34" t="s">
        <v>151</v>
      </c>
      <c r="B65" s="35" t="s">
        <v>53</v>
      </c>
      <c r="C65" s="40">
        <v>10050000</v>
      </c>
      <c r="D65" s="41">
        <v>5</v>
      </c>
      <c r="E65" s="40">
        <v>2539558.9500000002</v>
      </c>
      <c r="F65" s="40">
        <v>550991.18999999994</v>
      </c>
      <c r="G65" s="40">
        <v>306899.24</v>
      </c>
      <c r="H65" s="65">
        <f t="shared" si="42"/>
        <v>0.25269243283582093</v>
      </c>
      <c r="I65" s="65">
        <f t="shared" si="43"/>
        <v>0.21696333924439906</v>
      </c>
      <c r="J65" s="65">
        <f t="shared" si="44"/>
        <v>0.12084745660265141</v>
      </c>
    </row>
    <row r="66" spans="1:10" ht="120" x14ac:dyDescent="0.25">
      <c r="A66" s="34" t="s">
        <v>151</v>
      </c>
      <c r="B66" s="43" t="s">
        <v>55</v>
      </c>
      <c r="C66" s="40">
        <v>28900000</v>
      </c>
      <c r="D66" s="41">
        <v>1</v>
      </c>
      <c r="E66" s="40">
        <v>700146.17</v>
      </c>
      <c r="F66" s="40">
        <v>486042.96</v>
      </c>
      <c r="G66" s="40">
        <v>434060.62</v>
      </c>
      <c r="H66" s="65">
        <f t="shared" si="42"/>
        <v>2.422651107266436E-2</v>
      </c>
      <c r="I66" s="65">
        <f t="shared" si="43"/>
        <v>0.69420212639312162</v>
      </c>
      <c r="J66" s="65">
        <f t="shared" si="44"/>
        <v>0.61995714409178293</v>
      </c>
    </row>
    <row r="67" spans="1:10" ht="48" x14ac:dyDescent="0.25">
      <c r="A67" s="34" t="s">
        <v>151</v>
      </c>
      <c r="B67" s="43" t="s">
        <v>128</v>
      </c>
      <c r="C67" s="51">
        <v>2500000</v>
      </c>
      <c r="D67" s="53">
        <v>1</v>
      </c>
      <c r="E67" s="52">
        <v>208800</v>
      </c>
      <c r="F67" s="52">
        <v>0</v>
      </c>
      <c r="G67" s="52">
        <v>0</v>
      </c>
      <c r="H67" s="111">
        <f t="shared" si="42"/>
        <v>8.3519999999999997E-2</v>
      </c>
      <c r="I67" s="111">
        <f t="shared" si="43"/>
        <v>0</v>
      </c>
      <c r="J67" s="111">
        <f t="shared" si="44"/>
        <v>0</v>
      </c>
    </row>
    <row r="68" spans="1:10" x14ac:dyDescent="0.25">
      <c r="A68" s="115" t="s">
        <v>181</v>
      </c>
      <c r="B68" s="115"/>
      <c r="C68" s="78">
        <f>SUM(C63:C67)</f>
        <v>61550000</v>
      </c>
      <c r="D68" s="17">
        <f t="shared" ref="D68:G68" si="45">SUM(D63:D67)</f>
        <v>14</v>
      </c>
      <c r="E68" s="78">
        <f t="shared" si="45"/>
        <v>6726331.8900000006</v>
      </c>
      <c r="F68" s="78">
        <f t="shared" si="45"/>
        <v>3395201.67</v>
      </c>
      <c r="G68" s="78">
        <f t="shared" si="45"/>
        <v>2107812.56</v>
      </c>
      <c r="H68" s="79">
        <f t="shared" ref="H68" si="46">E68/C68</f>
        <v>0.10928240276198214</v>
      </c>
      <c r="I68" s="79">
        <f t="shared" ref="I68" si="47">F68/E68</f>
        <v>0.5047627333179362</v>
      </c>
      <c r="J68" s="79">
        <f t="shared" ref="J68" si="48">G68/E68</f>
        <v>0.31336731438031967</v>
      </c>
    </row>
    <row r="71" spans="1:10" ht="96" x14ac:dyDescent="0.25">
      <c r="A71" s="72" t="s">
        <v>0</v>
      </c>
      <c r="B71" s="72" t="s">
        <v>1</v>
      </c>
      <c r="C71" s="72" t="s">
        <v>238</v>
      </c>
      <c r="D71" s="6" t="s">
        <v>138</v>
      </c>
      <c r="E71" s="72" t="s">
        <v>160</v>
      </c>
      <c r="F71" s="72" t="s">
        <v>161</v>
      </c>
      <c r="G71" s="72" t="s">
        <v>162</v>
      </c>
      <c r="H71" s="72" t="s">
        <v>163</v>
      </c>
      <c r="I71" s="72" t="s">
        <v>164</v>
      </c>
      <c r="J71" s="72" t="s">
        <v>246</v>
      </c>
    </row>
    <row r="72" spans="1:10" ht="24" x14ac:dyDescent="0.25">
      <c r="A72" s="34" t="s">
        <v>157</v>
      </c>
      <c r="B72" s="35" t="s">
        <v>66</v>
      </c>
      <c r="C72" s="40">
        <v>9165000</v>
      </c>
      <c r="D72" s="41">
        <v>36</v>
      </c>
      <c r="E72" s="40">
        <v>7368503.1699999981</v>
      </c>
      <c r="F72" s="40">
        <v>5671091.2199999979</v>
      </c>
      <c r="G72" s="40">
        <v>1941232.14</v>
      </c>
      <c r="H72" s="65">
        <f t="shared" ref="H72:H75" si="49">E72/C72</f>
        <v>0.80398288816148367</v>
      </c>
      <c r="I72" s="65">
        <f t="shared" ref="I72:I75" si="50">F72/E72</f>
        <v>0.769639516895261</v>
      </c>
      <c r="J72" s="65">
        <f t="shared" ref="J72:J75" si="51">G72/E72</f>
        <v>0.26344999726721979</v>
      </c>
    </row>
    <row r="73" spans="1:10" ht="48" x14ac:dyDescent="0.25">
      <c r="A73" s="34" t="s">
        <v>157</v>
      </c>
      <c r="B73" s="35" t="s">
        <v>129</v>
      </c>
      <c r="C73" s="40">
        <v>8420000</v>
      </c>
      <c r="D73" s="41">
        <v>4</v>
      </c>
      <c r="E73" s="40">
        <v>3290928.7399999998</v>
      </c>
      <c r="F73" s="40">
        <v>3285234.03</v>
      </c>
      <c r="G73" s="40">
        <v>1413860.99</v>
      </c>
      <c r="H73" s="65">
        <f t="shared" si="49"/>
        <v>0.39084664370546318</v>
      </c>
      <c r="I73" s="65">
        <f t="shared" si="50"/>
        <v>0.99826957359155699</v>
      </c>
      <c r="J73" s="65">
        <f t="shared" si="51"/>
        <v>0.4296237025174845</v>
      </c>
    </row>
    <row r="74" spans="1:10" ht="36" x14ac:dyDescent="0.25">
      <c r="A74" s="34" t="s">
        <v>157</v>
      </c>
      <c r="B74" s="43" t="s">
        <v>69</v>
      </c>
      <c r="C74" s="40">
        <v>12100000</v>
      </c>
      <c r="D74" s="41">
        <v>51</v>
      </c>
      <c r="E74" s="40">
        <v>13312464.840000007</v>
      </c>
      <c r="F74" s="40">
        <v>12559674.590000007</v>
      </c>
      <c r="G74" s="40">
        <v>6281174.8899999997</v>
      </c>
      <c r="H74" s="65">
        <f t="shared" si="49"/>
        <v>1.1002037057851246</v>
      </c>
      <c r="I74" s="65">
        <f t="shared" si="50"/>
        <v>0.94345222623701597</v>
      </c>
      <c r="J74" s="65">
        <f t="shared" si="51"/>
        <v>0.47182659000359817</v>
      </c>
    </row>
    <row r="75" spans="1:10" ht="36" x14ac:dyDescent="0.25">
      <c r="A75" s="34" t="s">
        <v>157</v>
      </c>
      <c r="B75" s="35" t="s">
        <v>251</v>
      </c>
      <c r="C75" s="48">
        <v>19000000</v>
      </c>
      <c r="D75" s="49">
        <v>57</v>
      </c>
      <c r="E75" s="48">
        <v>18913351.049999997</v>
      </c>
      <c r="F75" s="48">
        <v>17338907.549999997</v>
      </c>
      <c r="G75" s="48">
        <v>7071747.2299999986</v>
      </c>
      <c r="H75" s="65">
        <f t="shared" si="49"/>
        <v>0.99543952894736831</v>
      </c>
      <c r="I75" s="65">
        <f t="shared" si="50"/>
        <v>0.91675491583497049</v>
      </c>
      <c r="J75" s="65">
        <f t="shared" si="51"/>
        <v>0.37390239367444089</v>
      </c>
    </row>
    <row r="76" spans="1:10" x14ac:dyDescent="0.25">
      <c r="A76" s="115" t="s">
        <v>181</v>
      </c>
      <c r="B76" s="115"/>
      <c r="C76" s="78">
        <f>SUM(C72:C75)</f>
        <v>48685000</v>
      </c>
      <c r="D76" s="17">
        <f t="shared" ref="D76:G76" si="52">SUM(D72:D75)</f>
        <v>148</v>
      </c>
      <c r="E76" s="78">
        <f t="shared" si="52"/>
        <v>42885247.800000004</v>
      </c>
      <c r="F76" s="78">
        <f t="shared" si="52"/>
        <v>38854907.390000001</v>
      </c>
      <c r="G76" s="78">
        <f t="shared" si="52"/>
        <v>16708015.249999998</v>
      </c>
      <c r="H76" s="79">
        <f t="shared" ref="H76" si="53">E76/C76</f>
        <v>0.88087188661805493</v>
      </c>
      <c r="I76" s="79">
        <f t="shared" ref="I76" si="54">F76/E76</f>
        <v>0.9060203539269277</v>
      </c>
      <c r="J76" s="79">
        <f t="shared" ref="J76" si="55">G76/E76</f>
        <v>0.3895981976813947</v>
      </c>
    </row>
    <row r="79" spans="1:10" ht="96" x14ac:dyDescent="0.25">
      <c r="A79" s="72" t="s">
        <v>0</v>
      </c>
      <c r="B79" s="72" t="s">
        <v>1</v>
      </c>
      <c r="C79" s="72" t="s">
        <v>238</v>
      </c>
      <c r="D79" s="6" t="s">
        <v>138</v>
      </c>
      <c r="E79" s="72" t="s">
        <v>160</v>
      </c>
      <c r="F79" s="72" t="s">
        <v>161</v>
      </c>
      <c r="G79" s="72" t="s">
        <v>162</v>
      </c>
      <c r="H79" s="72" t="s">
        <v>163</v>
      </c>
      <c r="I79" s="72" t="s">
        <v>164</v>
      </c>
      <c r="J79" s="72" t="s">
        <v>246</v>
      </c>
    </row>
    <row r="80" spans="1:10" ht="108" x14ac:dyDescent="0.25">
      <c r="A80" s="34" t="s">
        <v>159</v>
      </c>
      <c r="B80" s="35" t="s">
        <v>57</v>
      </c>
      <c r="C80" s="40">
        <v>27700000</v>
      </c>
      <c r="D80" s="41">
        <v>11</v>
      </c>
      <c r="E80" s="40">
        <v>18242492.59</v>
      </c>
      <c r="F80" s="40">
        <v>9083697.9299999997</v>
      </c>
      <c r="G80" s="40">
        <v>4008740.0700000003</v>
      </c>
      <c r="H80" s="65">
        <f t="shared" ref="H80" si="56">E80/C80</f>
        <v>0.65857373971119137</v>
      </c>
      <c r="I80" s="65">
        <f t="shared" ref="I80" si="57">F80/E80</f>
        <v>0.49794170863357878</v>
      </c>
      <c r="J80" s="65">
        <f t="shared" ref="J80" si="58">G80/E80</f>
        <v>0.21974738650558501</v>
      </c>
    </row>
    <row r="81" spans="1:10" ht="48" x14ac:dyDescent="0.25">
      <c r="A81" s="34" t="s">
        <v>159</v>
      </c>
      <c r="B81" s="43" t="s">
        <v>59</v>
      </c>
      <c r="C81" s="51">
        <v>14779000</v>
      </c>
      <c r="D81" s="53" t="s">
        <v>177</v>
      </c>
      <c r="E81" s="80" t="s">
        <v>177</v>
      </c>
      <c r="F81" s="80" t="s">
        <v>177</v>
      </c>
      <c r="G81" s="80" t="s">
        <v>177</v>
      </c>
      <c r="H81" s="54" t="s">
        <v>177</v>
      </c>
      <c r="I81" s="54" t="s">
        <v>177</v>
      </c>
      <c r="J81" s="110" t="s">
        <v>177</v>
      </c>
    </row>
    <row r="82" spans="1:10" x14ac:dyDescent="0.25">
      <c r="A82" s="115" t="s">
        <v>181</v>
      </c>
      <c r="B82" s="115"/>
      <c r="C82" s="78">
        <f>SUM(C80:C81)</f>
        <v>42479000</v>
      </c>
      <c r="D82" s="17">
        <f t="shared" ref="D82:G82" si="59">SUM(D80:D81)</f>
        <v>11</v>
      </c>
      <c r="E82" s="78">
        <f t="shared" si="59"/>
        <v>18242492.59</v>
      </c>
      <c r="F82" s="78">
        <f t="shared" si="59"/>
        <v>9083697.9299999997</v>
      </c>
      <c r="G82" s="78">
        <f t="shared" si="59"/>
        <v>4008740.0700000003</v>
      </c>
      <c r="H82" s="79">
        <f t="shared" ref="H82" si="60">E82/C82</f>
        <v>0.4294473172626474</v>
      </c>
      <c r="I82" s="79">
        <f t="shared" ref="I82" si="61">F82/E82</f>
        <v>0.49794170863357878</v>
      </c>
      <c r="J82" s="79">
        <f t="shared" ref="J82" si="62">G82/E82</f>
        <v>0.21974738650558501</v>
      </c>
    </row>
    <row r="85" spans="1:10" ht="96" x14ac:dyDescent="0.25">
      <c r="A85" s="72" t="s">
        <v>0</v>
      </c>
      <c r="B85" s="72" t="s">
        <v>1</v>
      </c>
      <c r="C85" s="72" t="s">
        <v>238</v>
      </c>
      <c r="D85" s="6" t="s">
        <v>138</v>
      </c>
      <c r="E85" s="72" t="s">
        <v>160</v>
      </c>
      <c r="F85" s="72" t="s">
        <v>161</v>
      </c>
      <c r="G85" s="72" t="s">
        <v>162</v>
      </c>
      <c r="H85" s="72" t="s">
        <v>163</v>
      </c>
      <c r="I85" s="72" t="s">
        <v>164</v>
      </c>
      <c r="J85" s="72" t="s">
        <v>246</v>
      </c>
    </row>
    <row r="86" spans="1:10" ht="24" x14ac:dyDescent="0.25">
      <c r="A86" s="34" t="s">
        <v>154</v>
      </c>
      <c r="B86" s="35" t="s">
        <v>78</v>
      </c>
      <c r="C86" s="40">
        <v>10500000</v>
      </c>
      <c r="D86" s="41">
        <v>11</v>
      </c>
      <c r="E86" s="40">
        <v>21125787.41</v>
      </c>
      <c r="F86" s="40">
        <v>9929460.3300000001</v>
      </c>
      <c r="G86" s="40">
        <v>4993417.4000000004</v>
      </c>
      <c r="H86" s="65">
        <f t="shared" ref="H86:H88" si="63">E86/C86</f>
        <v>2.0119797533333332</v>
      </c>
      <c r="I86" s="65">
        <f t="shared" ref="I86:I88" si="64">F86/E86</f>
        <v>0.47001610578074071</v>
      </c>
      <c r="J86" s="65">
        <f t="shared" ref="J86:J88" si="65">G86/E86</f>
        <v>0.23636597789658437</v>
      </c>
    </row>
    <row r="87" spans="1:10" ht="36" x14ac:dyDescent="0.25">
      <c r="A87" s="34" t="s">
        <v>154</v>
      </c>
      <c r="B87" s="35" t="s">
        <v>80</v>
      </c>
      <c r="C87" s="40">
        <v>8500000</v>
      </c>
      <c r="D87" s="41">
        <v>6</v>
      </c>
      <c r="E87" s="40">
        <v>8137290.7700000005</v>
      </c>
      <c r="F87" s="40">
        <v>6739093.6200000001</v>
      </c>
      <c r="G87" s="40">
        <v>1302456.0700000003</v>
      </c>
      <c r="H87" s="65">
        <f t="shared" si="63"/>
        <v>0.95732832588235295</v>
      </c>
      <c r="I87" s="65">
        <f t="shared" si="64"/>
        <v>0.82817411967693511</v>
      </c>
      <c r="J87" s="65">
        <f t="shared" si="65"/>
        <v>0.16006016090783004</v>
      </c>
    </row>
    <row r="88" spans="1:10" ht="84" x14ac:dyDescent="0.25">
      <c r="A88" s="34" t="s">
        <v>154</v>
      </c>
      <c r="B88" s="43" t="s">
        <v>82</v>
      </c>
      <c r="C88" s="40">
        <v>39213700</v>
      </c>
      <c r="D88" s="41">
        <v>22</v>
      </c>
      <c r="E88" s="40">
        <v>32115297.159999996</v>
      </c>
      <c r="F88" s="40">
        <v>20939079.050000004</v>
      </c>
      <c r="G88" s="40">
        <v>15685018.48</v>
      </c>
      <c r="H88" s="65">
        <f t="shared" si="63"/>
        <v>0.81898155899596303</v>
      </c>
      <c r="I88" s="65">
        <f t="shared" si="64"/>
        <v>0.65199705130176688</v>
      </c>
      <c r="J88" s="65">
        <f t="shared" si="65"/>
        <v>0.48839711499029465</v>
      </c>
    </row>
    <row r="89" spans="1:10" x14ac:dyDescent="0.25">
      <c r="A89" s="115" t="s">
        <v>181</v>
      </c>
      <c r="B89" s="115"/>
      <c r="C89" s="78">
        <f>SUM(C86:C88)</f>
        <v>58213700</v>
      </c>
      <c r="D89" s="17">
        <f t="shared" ref="D89:G89" si="66">SUM(D86:D88)</f>
        <v>39</v>
      </c>
      <c r="E89" s="78">
        <f t="shared" si="66"/>
        <v>61378375.339999996</v>
      </c>
      <c r="F89" s="78">
        <f t="shared" si="66"/>
        <v>37607633</v>
      </c>
      <c r="G89" s="78">
        <f t="shared" si="66"/>
        <v>21980891.950000003</v>
      </c>
      <c r="H89" s="79">
        <f t="shared" ref="H89" si="67">E89/C89</f>
        <v>1.054363068143753</v>
      </c>
      <c r="I89" s="79">
        <f t="shared" ref="I89" si="68">F89/E89</f>
        <v>0.61271796119848232</v>
      </c>
      <c r="J89" s="79">
        <f t="shared" ref="J89" si="69">G89/E89</f>
        <v>0.35812111070452463</v>
      </c>
    </row>
    <row r="92" spans="1:10" ht="96" x14ac:dyDescent="0.25">
      <c r="A92" s="72" t="s">
        <v>0</v>
      </c>
      <c r="B92" s="72" t="s">
        <v>1</v>
      </c>
      <c r="C92" s="72" t="s">
        <v>238</v>
      </c>
      <c r="D92" s="6" t="s">
        <v>138</v>
      </c>
      <c r="E92" s="72" t="s">
        <v>160</v>
      </c>
      <c r="F92" s="72" t="s">
        <v>161</v>
      </c>
      <c r="G92" s="72" t="s">
        <v>162</v>
      </c>
      <c r="H92" s="72" t="s">
        <v>163</v>
      </c>
      <c r="I92" s="72" t="s">
        <v>164</v>
      </c>
      <c r="J92" s="72" t="s">
        <v>246</v>
      </c>
    </row>
    <row r="93" spans="1:10" ht="36" x14ac:dyDescent="0.25">
      <c r="A93" s="34" t="s">
        <v>153</v>
      </c>
      <c r="B93" s="35" t="s">
        <v>85</v>
      </c>
      <c r="C93" s="40">
        <v>16050167</v>
      </c>
      <c r="D93" s="41">
        <v>676</v>
      </c>
      <c r="E93" s="40">
        <v>17812641.760000002</v>
      </c>
      <c r="F93" s="40">
        <v>13547236.34</v>
      </c>
      <c r="G93" s="40">
        <v>8411499.5100000054</v>
      </c>
      <c r="H93" s="65">
        <f t="shared" ref="H93:H97" si="70">E93/C93</f>
        <v>1.1098103689513013</v>
      </c>
      <c r="I93" s="65">
        <f t="shared" ref="I93:I97" si="71">F93/E93</f>
        <v>0.7605405488152589</v>
      </c>
      <c r="J93" s="65">
        <f t="shared" ref="J93:J97" si="72">G93/E93</f>
        <v>0.47222077574640475</v>
      </c>
    </row>
    <row r="94" spans="1:10" ht="48" x14ac:dyDescent="0.25">
      <c r="A94" s="34" t="s">
        <v>153</v>
      </c>
      <c r="B94" s="35" t="s">
        <v>87</v>
      </c>
      <c r="C94" s="40">
        <v>10683445</v>
      </c>
      <c r="D94" s="41">
        <v>34</v>
      </c>
      <c r="E94" s="40">
        <v>9243451.8200000022</v>
      </c>
      <c r="F94" s="40">
        <v>7614134.8200000003</v>
      </c>
      <c r="G94" s="40">
        <v>3290538.45</v>
      </c>
      <c r="H94" s="65">
        <f t="shared" si="70"/>
        <v>0.8652126556555495</v>
      </c>
      <c r="I94" s="65">
        <f t="shared" si="71"/>
        <v>0.82373284009825654</v>
      </c>
      <c r="J94" s="65">
        <f t="shared" si="72"/>
        <v>0.35598589294102034</v>
      </c>
    </row>
    <row r="95" spans="1:10" ht="36" x14ac:dyDescent="0.25">
      <c r="A95" s="34" t="s">
        <v>153</v>
      </c>
      <c r="B95" s="43" t="s">
        <v>89</v>
      </c>
      <c r="C95" s="40">
        <v>13850000</v>
      </c>
      <c r="D95" s="41">
        <v>6</v>
      </c>
      <c r="E95" s="40">
        <v>3920717.58</v>
      </c>
      <c r="F95" s="40">
        <v>3593951.71</v>
      </c>
      <c r="G95" s="40">
        <v>2732773.5900000003</v>
      </c>
      <c r="H95" s="65">
        <f t="shared" si="70"/>
        <v>0.28308430180505417</v>
      </c>
      <c r="I95" s="65">
        <f t="shared" si="71"/>
        <v>0.91665661621054584</v>
      </c>
      <c r="J95" s="65">
        <f t="shared" si="72"/>
        <v>0.69700852821946957</v>
      </c>
    </row>
    <row r="96" spans="1:10" ht="36" x14ac:dyDescent="0.25">
      <c r="A96" s="34" t="s">
        <v>153</v>
      </c>
      <c r="B96" s="43" t="s">
        <v>91</v>
      </c>
      <c r="C96" s="40">
        <v>12800000</v>
      </c>
      <c r="D96" s="41">
        <v>12</v>
      </c>
      <c r="E96" s="40">
        <v>8511879.9500000011</v>
      </c>
      <c r="F96" s="40">
        <v>6732439.169999999</v>
      </c>
      <c r="G96" s="40">
        <v>2418648.2000000002</v>
      </c>
      <c r="H96" s="65">
        <f t="shared" si="70"/>
        <v>0.66499062109375007</v>
      </c>
      <c r="I96" s="65">
        <f t="shared" si="71"/>
        <v>0.79094620807005134</v>
      </c>
      <c r="J96" s="65">
        <f t="shared" si="72"/>
        <v>0.28414970772702214</v>
      </c>
    </row>
    <row r="97" spans="1:10" ht="48" x14ac:dyDescent="0.25">
      <c r="A97" s="34" t="s">
        <v>153</v>
      </c>
      <c r="B97" s="43" t="s">
        <v>93</v>
      </c>
      <c r="C97" s="40">
        <v>10400000</v>
      </c>
      <c r="D97" s="41">
        <v>19</v>
      </c>
      <c r="E97" s="40">
        <v>9110161.3099999987</v>
      </c>
      <c r="F97" s="40">
        <v>6303818.8799999999</v>
      </c>
      <c r="G97" s="40">
        <v>2542622.33</v>
      </c>
      <c r="H97" s="65">
        <f t="shared" si="70"/>
        <v>0.87597704903846141</v>
      </c>
      <c r="I97" s="65">
        <f t="shared" si="71"/>
        <v>0.691954693829675</v>
      </c>
      <c r="J97" s="65">
        <f t="shared" si="72"/>
        <v>0.27909739942903389</v>
      </c>
    </row>
    <row r="98" spans="1:10" ht="60" x14ac:dyDescent="0.25">
      <c r="A98" s="34" t="s">
        <v>153</v>
      </c>
      <c r="B98" s="35" t="s">
        <v>123</v>
      </c>
      <c r="C98" s="51">
        <v>1000000</v>
      </c>
      <c r="D98" s="53" t="s">
        <v>177</v>
      </c>
      <c r="E98" s="52" t="s">
        <v>177</v>
      </c>
      <c r="F98" s="52" t="s">
        <v>177</v>
      </c>
      <c r="G98" s="52" t="s">
        <v>177</v>
      </c>
      <c r="H98" s="54" t="s">
        <v>177</v>
      </c>
      <c r="I98" s="54" t="s">
        <v>177</v>
      </c>
      <c r="J98" s="54" t="s">
        <v>177</v>
      </c>
    </row>
    <row r="99" spans="1:10" ht="60" x14ac:dyDescent="0.25">
      <c r="A99" s="34" t="s">
        <v>153</v>
      </c>
      <c r="B99" s="35" t="s">
        <v>124</v>
      </c>
      <c r="C99" s="51">
        <v>1750000</v>
      </c>
      <c r="D99" s="53" t="s">
        <v>177</v>
      </c>
      <c r="E99" s="52" t="s">
        <v>177</v>
      </c>
      <c r="F99" s="52" t="s">
        <v>177</v>
      </c>
      <c r="G99" s="52" t="s">
        <v>177</v>
      </c>
      <c r="H99" s="54" t="s">
        <v>177</v>
      </c>
      <c r="I99" s="54" t="s">
        <v>177</v>
      </c>
      <c r="J99" s="54" t="s">
        <v>177</v>
      </c>
    </row>
    <row r="100" spans="1:10" ht="60" x14ac:dyDescent="0.25">
      <c r="A100" s="34" t="s">
        <v>153</v>
      </c>
      <c r="B100" s="35" t="s">
        <v>125</v>
      </c>
      <c r="C100" s="51">
        <v>1000000</v>
      </c>
      <c r="D100" s="53" t="s">
        <v>177</v>
      </c>
      <c r="E100" s="52" t="s">
        <v>177</v>
      </c>
      <c r="F100" s="52" t="s">
        <v>177</v>
      </c>
      <c r="G100" s="52" t="s">
        <v>177</v>
      </c>
      <c r="H100" s="54" t="s">
        <v>177</v>
      </c>
      <c r="I100" s="54" t="s">
        <v>177</v>
      </c>
      <c r="J100" s="54" t="s">
        <v>177</v>
      </c>
    </row>
    <row r="101" spans="1:10" ht="60" x14ac:dyDescent="0.25">
      <c r="A101" s="34" t="s">
        <v>153</v>
      </c>
      <c r="B101" s="35" t="s">
        <v>126</v>
      </c>
      <c r="C101" s="51">
        <v>1250000</v>
      </c>
      <c r="D101" s="53" t="s">
        <v>177</v>
      </c>
      <c r="E101" s="52" t="s">
        <v>177</v>
      </c>
      <c r="F101" s="52" t="s">
        <v>177</v>
      </c>
      <c r="G101" s="52" t="s">
        <v>177</v>
      </c>
      <c r="H101" s="54" t="s">
        <v>177</v>
      </c>
      <c r="I101" s="54" t="s">
        <v>177</v>
      </c>
      <c r="J101" s="110" t="s">
        <v>177</v>
      </c>
    </row>
    <row r="102" spans="1:10" x14ac:dyDescent="0.25">
      <c r="A102" s="115" t="s">
        <v>181</v>
      </c>
      <c r="B102" s="115"/>
      <c r="C102" s="78">
        <f>SUM(C93:C101)</f>
        <v>68783612</v>
      </c>
      <c r="D102" s="17">
        <f t="shared" ref="D102:G102" si="73">SUM(D93:D101)</f>
        <v>747</v>
      </c>
      <c r="E102" s="78">
        <f t="shared" si="73"/>
        <v>48598852.420000002</v>
      </c>
      <c r="F102" s="78">
        <f t="shared" si="73"/>
        <v>37791580.920000002</v>
      </c>
      <c r="G102" s="78">
        <f t="shared" si="73"/>
        <v>19396082.080000006</v>
      </c>
      <c r="H102" s="79">
        <f t="shared" ref="H102" si="74">E102/C102</f>
        <v>0.70654696673969375</v>
      </c>
      <c r="I102" s="79">
        <f t="shared" ref="I102" si="75">F102/E102</f>
        <v>0.77762290749992158</v>
      </c>
      <c r="J102" s="79">
        <f>G102/E102</f>
        <v>0.39910576308213175</v>
      </c>
    </row>
    <row r="105" spans="1:10" ht="96" x14ac:dyDescent="0.25">
      <c r="A105" s="72" t="s">
        <v>0</v>
      </c>
      <c r="B105" s="72" t="s">
        <v>1</v>
      </c>
      <c r="C105" s="72" t="s">
        <v>238</v>
      </c>
      <c r="D105" s="6" t="s">
        <v>138</v>
      </c>
      <c r="E105" s="72" t="s">
        <v>160</v>
      </c>
      <c r="F105" s="72" t="s">
        <v>161</v>
      </c>
      <c r="G105" s="72" t="s">
        <v>162</v>
      </c>
      <c r="H105" s="72" t="s">
        <v>163</v>
      </c>
      <c r="I105" s="72" t="s">
        <v>164</v>
      </c>
      <c r="J105" s="72" t="s">
        <v>246</v>
      </c>
    </row>
    <row r="106" spans="1:10" ht="48" x14ac:dyDescent="0.25">
      <c r="A106" s="34" t="s">
        <v>158</v>
      </c>
      <c r="B106" s="35" t="s">
        <v>71</v>
      </c>
      <c r="C106" s="40">
        <v>85473690</v>
      </c>
      <c r="D106" s="41">
        <v>254</v>
      </c>
      <c r="E106" s="40">
        <v>59924425.759999953</v>
      </c>
      <c r="F106" s="40">
        <v>50889061.689999953</v>
      </c>
      <c r="G106" s="40">
        <v>29854964.810000006</v>
      </c>
      <c r="H106" s="65">
        <f t="shared" ref="H106:H109" si="76">E106/C106</f>
        <v>0.70108621448307606</v>
      </c>
      <c r="I106" s="65">
        <f t="shared" ref="I106:I109" si="77">F106/E106</f>
        <v>0.84922068162677034</v>
      </c>
      <c r="J106" s="65">
        <f t="shared" ref="J106:J109" si="78">G106/E106</f>
        <v>0.49821027788518985</v>
      </c>
    </row>
    <row r="107" spans="1:10" ht="24" x14ac:dyDescent="0.25">
      <c r="A107" s="34" t="s">
        <v>158</v>
      </c>
      <c r="B107" s="35" t="s">
        <v>115</v>
      </c>
      <c r="C107" s="40">
        <v>80465325</v>
      </c>
      <c r="D107" s="41">
        <v>491</v>
      </c>
      <c r="E107" s="40">
        <v>59009280.509999961</v>
      </c>
      <c r="F107" s="40">
        <v>44162431.459999971</v>
      </c>
      <c r="G107" s="40">
        <v>20365004.229999997</v>
      </c>
      <c r="H107" s="65">
        <f t="shared" si="76"/>
        <v>0.73335042777743031</v>
      </c>
      <c r="I107" s="65">
        <f t="shared" si="77"/>
        <v>0.74839806685180676</v>
      </c>
      <c r="J107" s="65">
        <f t="shared" si="78"/>
        <v>0.34511527769854539</v>
      </c>
    </row>
    <row r="108" spans="1:10" ht="48" x14ac:dyDescent="0.25">
      <c r="A108" s="34" t="s">
        <v>158</v>
      </c>
      <c r="B108" s="35" t="s">
        <v>74</v>
      </c>
      <c r="C108" s="40">
        <v>58459846</v>
      </c>
      <c r="D108" s="41">
        <v>62</v>
      </c>
      <c r="E108" s="40">
        <v>52375018.469999991</v>
      </c>
      <c r="F108" s="40">
        <v>40096365.459999986</v>
      </c>
      <c r="G108" s="40">
        <v>29582328.389999993</v>
      </c>
      <c r="H108" s="65">
        <f t="shared" si="76"/>
        <v>0.89591441055113263</v>
      </c>
      <c r="I108" s="65">
        <f t="shared" si="77"/>
        <v>0.76556279370033786</v>
      </c>
      <c r="J108" s="65">
        <f t="shared" si="78"/>
        <v>0.56481752664095997</v>
      </c>
    </row>
    <row r="109" spans="1:10" ht="24" x14ac:dyDescent="0.25">
      <c r="A109" s="34" t="s">
        <v>158</v>
      </c>
      <c r="B109" s="35" t="s">
        <v>76</v>
      </c>
      <c r="C109" s="40">
        <v>35416200</v>
      </c>
      <c r="D109" s="41">
        <v>18</v>
      </c>
      <c r="E109" s="40">
        <v>23316675.490000002</v>
      </c>
      <c r="F109" s="40">
        <v>15781437.68</v>
      </c>
      <c r="G109" s="40">
        <v>1917996.57</v>
      </c>
      <c r="H109" s="65">
        <f t="shared" si="76"/>
        <v>0.65836186519163553</v>
      </c>
      <c r="I109" s="65">
        <f t="shared" si="77"/>
        <v>0.67683052357821349</v>
      </c>
      <c r="J109" s="65">
        <f t="shared" si="78"/>
        <v>8.2258578021664613E-2</v>
      </c>
    </row>
    <row r="110" spans="1:10" x14ac:dyDescent="0.25">
      <c r="A110" s="115" t="s">
        <v>181</v>
      </c>
      <c r="B110" s="115"/>
      <c r="C110" s="78">
        <f>SUM(C106:C109)</f>
        <v>259815061</v>
      </c>
      <c r="D110" s="17">
        <f t="shared" ref="D110:G110" si="79">SUM(D106:D109)</f>
        <v>825</v>
      </c>
      <c r="E110" s="78">
        <f t="shared" si="79"/>
        <v>194625400.22999993</v>
      </c>
      <c r="F110" s="78">
        <f t="shared" si="79"/>
        <v>150929296.2899999</v>
      </c>
      <c r="G110" s="78">
        <f t="shared" si="79"/>
        <v>81720294</v>
      </c>
      <c r="H110" s="79">
        <f t="shared" ref="H110" si="80">E110/C110</f>
        <v>0.74909206371989312</v>
      </c>
      <c r="I110" s="79">
        <f t="shared" ref="I110" si="81">F110/E110</f>
        <v>0.77548611903501885</v>
      </c>
      <c r="J110" s="79">
        <f t="shared" ref="J110" si="82">G110/E110</f>
        <v>0.41988504020249395</v>
      </c>
    </row>
    <row r="113" spans="1:10" ht="96" x14ac:dyDescent="0.25">
      <c r="A113" s="72" t="s">
        <v>0</v>
      </c>
      <c r="B113" s="72" t="s">
        <v>1</v>
      </c>
      <c r="C113" s="72" t="s">
        <v>238</v>
      </c>
      <c r="D113" s="6" t="s">
        <v>138</v>
      </c>
      <c r="E113" s="72" t="s">
        <v>160</v>
      </c>
      <c r="F113" s="72" t="s">
        <v>161</v>
      </c>
      <c r="G113" s="72" t="s">
        <v>162</v>
      </c>
      <c r="H113" s="72" t="s">
        <v>163</v>
      </c>
      <c r="I113" s="72" t="s">
        <v>164</v>
      </c>
      <c r="J113" s="72" t="s">
        <v>246</v>
      </c>
    </row>
    <row r="114" spans="1:10" ht="36" x14ac:dyDescent="0.25">
      <c r="A114" s="34" t="s">
        <v>155</v>
      </c>
      <c r="B114" s="35" t="s">
        <v>116</v>
      </c>
      <c r="C114" s="40">
        <v>5350624</v>
      </c>
      <c r="D114" s="41">
        <v>2</v>
      </c>
      <c r="E114" s="40">
        <v>2799677.24</v>
      </c>
      <c r="F114" s="40">
        <v>2799677.24</v>
      </c>
      <c r="G114" s="40">
        <v>1295013.45</v>
      </c>
      <c r="H114" s="65">
        <f t="shared" ref="H114" si="83">E114/C114</f>
        <v>0.52324312827812236</v>
      </c>
      <c r="I114" s="65">
        <f t="shared" ref="I114" si="84">F114/E114</f>
        <v>1</v>
      </c>
      <c r="J114" s="65">
        <f t="shared" ref="J114" si="85">G114/E114</f>
        <v>0.46255812330709944</v>
      </c>
    </row>
    <row r="115" spans="1:10" x14ac:dyDescent="0.25">
      <c r="A115" s="115" t="s">
        <v>181</v>
      </c>
      <c r="B115" s="115"/>
      <c r="C115" s="78">
        <f>SUM(C114)</f>
        <v>5350624</v>
      </c>
      <c r="D115" s="17">
        <f t="shared" ref="D115:G115" si="86">SUM(D114)</f>
        <v>2</v>
      </c>
      <c r="E115" s="78">
        <f t="shared" si="86"/>
        <v>2799677.24</v>
      </c>
      <c r="F115" s="78">
        <f t="shared" si="86"/>
        <v>2799677.24</v>
      </c>
      <c r="G115" s="78">
        <f t="shared" si="86"/>
        <v>1295013.45</v>
      </c>
      <c r="H115" s="79">
        <f t="shared" ref="H115" si="87">E115/C115</f>
        <v>0.52324312827812236</v>
      </c>
      <c r="I115" s="79">
        <f t="shared" ref="I115" si="88">F115/E115</f>
        <v>1</v>
      </c>
      <c r="J115" s="79">
        <f t="shared" ref="J115" si="89">G115/E115</f>
        <v>0.46255812330709944</v>
      </c>
    </row>
  </sheetData>
  <mergeCells count="13">
    <mergeCell ref="A115:B115"/>
    <mergeCell ref="A68:B68"/>
    <mergeCell ref="A76:B76"/>
    <mergeCell ref="A82:B82"/>
    <mergeCell ref="A89:B89"/>
    <mergeCell ref="A102:B102"/>
    <mergeCell ref="A110:B110"/>
    <mergeCell ref="A59:B59"/>
    <mergeCell ref="A6:B6"/>
    <mergeCell ref="A24:B24"/>
    <mergeCell ref="A32:B32"/>
    <mergeCell ref="A41:B41"/>
    <mergeCell ref="A49:B4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ΧΣ-εντός 14-20</vt:lpstr>
      <vt:lpstr>ΧΣ-όλα</vt:lpstr>
      <vt:lpstr>Pivot</vt:lpstr>
      <vt:lpstr>Κατανομές 1</vt:lpstr>
      <vt:lpstr>Κατανομές 2</vt:lpstr>
      <vt:lpstr>ΧΣ-εντός 14-20 ανά Περιφέρεια</vt:lpstr>
      <vt:lpstr>ΧΣ-όλα ανά Περιφέρεια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user7</dc:creator>
  <cp:lastModifiedBy>user7</cp:lastModifiedBy>
  <dcterms:created xsi:type="dcterms:W3CDTF">2023-07-25T12:06:27Z</dcterms:created>
  <dcterms:modified xsi:type="dcterms:W3CDTF">2024-04-30T10:01:44Z</dcterms:modified>
</cp:coreProperties>
</file>